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<sst xmlns="http://schemas.openxmlformats.org/spreadsheetml/2006/main" count="164" uniqueCount="124">
  <si>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</si>
  <si>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</si>
  <si>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</si>
  <si>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</si>
  <si>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</si>
  <si>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</si>
  <si>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</si>
  <si>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</si>
  <si>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</si>
  <si>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</si>
  <si>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20 000,00</t>
  </si>
  <si>
    <t>Wykonanie dokumentacji na przebudowę wodociągu na ul. Nowy Rynek</t>
  </si>
  <si>
    <t>6057</t>
  </si>
  <si>
    <t>410 008,00</t>
  </si>
  <si>
    <t>Budowa i przebudowa sieci wodociągowej w miejscowości Goryń, Chrząstawa, Ruda, Raczynów i Kocina wraz z budową hydroforni, stacji uzdatniania wody w m. Goryń oraz budową kanalizacji sanitarnej w m. Widawa</t>
  </si>
  <si>
    <t>6059</t>
  </si>
  <si>
    <t>1 035 599,43</t>
  </si>
  <si>
    <t>400</t>
  </si>
  <si>
    <t>Wytwarzanie i zaopatrywanie w energię elektryczną, gaz i wodę</t>
  </si>
  <si>
    <t>10 000,00</t>
  </si>
  <si>
    <t>40002</t>
  </si>
  <si>
    <t>Dostarczanie wody</t>
  </si>
  <si>
    <t>montaż alarmów w trzech hydroforniach</t>
  </si>
  <si>
    <t>600</t>
  </si>
  <si>
    <t>Transport i łączność</t>
  </si>
  <si>
    <t>60016</t>
  </si>
  <si>
    <t>Drogi publiczne gminne</t>
  </si>
  <si>
    <t>Budowa drogi Ruda Chrząstawa</t>
  </si>
  <si>
    <t>45 000,00</t>
  </si>
  <si>
    <t>Przebudowa drogi gminnej w miejscowości Wielka Wieś B</t>
  </si>
  <si>
    <t>Przebudowa drogi Józefów Widawski</t>
  </si>
  <si>
    <t>5 000,00</t>
  </si>
  <si>
    <t xml:space="preserve">Przebudowa drogi Ruda Chrząstawa </t>
  </si>
  <si>
    <t>0,00</t>
  </si>
  <si>
    <t xml:space="preserve">Przebudowa drogi Sewerynów Klęcz  </t>
  </si>
  <si>
    <t xml:space="preserve">Przebudowa drogi ul. Nowy Rynek w miejscowości Widawa </t>
  </si>
  <si>
    <t>2 518 582,31</t>
  </si>
  <si>
    <t>Przebudowa dróg gminnych w miejscowościach Wielka Wieś B, Dąbrowa Widawska, Gmina Widawa</t>
  </si>
  <si>
    <t>1 250 000,00</t>
  </si>
  <si>
    <t>Sporządzenie dokumentacji na budowę oświetlenia ulicznego   (Sołectwo  Dębina  )</t>
  </si>
  <si>
    <t>3 000,00</t>
  </si>
  <si>
    <t>Sporządzenie dokumentacji na przebudowę drogi gminnej  (Sołectwo  Brzyków )</t>
  </si>
  <si>
    <t>13 000,00</t>
  </si>
  <si>
    <t>Sporządzenie dokumentacji na przebudowę drogi gminnej  (Sołectwo  Dąbrowa Widawska  )</t>
  </si>
  <si>
    <t>9 753,35</t>
  </si>
  <si>
    <t>60095</t>
  </si>
  <si>
    <t>Pozostała działalność</t>
  </si>
  <si>
    <t>6060</t>
  </si>
  <si>
    <t>Wydatki na zakupy inwestycyjne jednostek budżetowych</t>
  </si>
  <si>
    <t xml:space="preserve">Zakup serwera dla GZUK </t>
  </si>
  <si>
    <t>754</t>
  </si>
  <si>
    <t>Bezpieczeństwo publiczne i ochrona przeciwpożarowa</t>
  </si>
  <si>
    <t>75404</t>
  </si>
  <si>
    <t>Komendy wojewódzkie Policji</t>
  </si>
  <si>
    <t>4 000,00</t>
  </si>
  <si>
    <t>6170</t>
  </si>
  <si>
    <t>Wpłaty jednostek na państwowy fundusz celowy na finansowanie lub dofinansowanie zadań inwestycyjnych</t>
  </si>
  <si>
    <t>Dofinansowanie zakupu samochodu dla Komendy Wojewódzkiej Policji z przeznaczeniem dla Komendy Powiatowej Policji w Łasku</t>
  </si>
  <si>
    <t>75411</t>
  </si>
  <si>
    <t>Komendy powiatowe Państwowej Straży Pożarnej</t>
  </si>
  <si>
    <t>Pokrycie kosztów zakupu sprzętu pożarniczego dla Komendy Powiatowej Państwowej Straży Pożarnej w Łasku</t>
  </si>
  <si>
    <t>75412</t>
  </si>
  <si>
    <t>Ochotnicze straże pożarne</t>
  </si>
  <si>
    <t>22 200,00</t>
  </si>
  <si>
    <t xml:space="preserve">Zakup pompy Tohatsu dla OSP Chociw </t>
  </si>
  <si>
    <t>801</t>
  </si>
  <si>
    <t>Oświata i wychowanie</t>
  </si>
  <si>
    <t>80104</t>
  </si>
  <si>
    <t xml:space="preserve">Przedszkola </t>
  </si>
  <si>
    <t>3 260 723,23</t>
  </si>
  <si>
    <t>Przygotowanie dokumentacji oraz  budowa przedszkola gminnego</t>
  </si>
  <si>
    <t>80195</t>
  </si>
  <si>
    <t>6257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</si>
  <si>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</si>
  <si>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53 006,09</t>
  </si>
  <si>
    <t>Zakup składników majątkowych w ramach projektu " Szkoła - kierunek na przyszłość"</t>
  </si>
  <si>
    <t>6259</t>
  </si>
  <si>
    <t>9 354,02</t>
  </si>
  <si>
    <t>852</t>
  </si>
  <si>
    <t>Pomoc społeczna</t>
  </si>
  <si>
    <t>43 859,00</t>
  </si>
  <si>
    <t>85203</t>
  </si>
  <si>
    <t>Ośrodki wsparcia</t>
  </si>
  <si>
    <t>Przebudowa łazienek i toalet w Środowiskowym Domu Samopomocy w Dąbrowie Widawskiej</t>
  </si>
  <si>
    <t>921</t>
  </si>
  <si>
    <t>Kultura i ochrona dziedzictwa narodowego</t>
  </si>
  <si>
    <t>92195</t>
  </si>
  <si>
    <t>Budowa i wyposażenie placu zabaw ( Sołectwo Zborów )</t>
  </si>
  <si>
    <t>17 000,00</t>
  </si>
  <si>
    <t>Budowa kontenerowego budynku na potrzeby gospodarcze sołectwa Kolonia Zawady</t>
  </si>
  <si>
    <t>78 000,00</t>
  </si>
  <si>
    <t>Budowa kontenerowego budynku na potrzeby gospodarcze sołectwa Las Zawadzki</t>
  </si>
  <si>
    <t>85 000,00</t>
  </si>
  <si>
    <t>Przebudowa budynku świetlicy wiejskiej w Kocinie</t>
  </si>
  <si>
    <t>32 233,20</t>
  </si>
  <si>
    <t>Wykonanie ogrodzenia wokół świetlicy wiejskiej  w miejscowości Zawady</t>
  </si>
  <si>
    <t>9 600,00</t>
  </si>
  <si>
    <t>Wykonanie przyłącza energetycznego na działce  nr 231/3 w miejscowości Kolonia Zawady</t>
  </si>
  <si>
    <t>7 000,00</t>
  </si>
  <si>
    <t>Wykonanie przyłączy wod kan i energetycznego do  kontenerowego budynku ( Sołectwo Józefów)</t>
  </si>
  <si>
    <t>5 600,00</t>
  </si>
  <si>
    <t>Wykonanie przyłączy wod kan i energetycznego do  kontenerowego budynku ( Sołectwo Las Zawadzki )</t>
  </si>
  <si>
    <t>6 948,10</t>
  </si>
  <si>
    <t>Remont i doposażenie świetlicy wiejskiej ( zakup pieca grzewczego w Sołectwie Rogóźno)</t>
  </si>
  <si>
    <t>6 950,00</t>
  </si>
  <si>
    <t>zakup namiotu</t>
  </si>
  <si>
    <t>5 520,00</t>
  </si>
  <si>
    <t xml:space="preserve">Zakup pieca konwekcyjno-parowego </t>
  </si>
  <si>
    <t>12 603,13</t>
  </si>
  <si>
    <t>201 061,00</t>
  </si>
  <si>
    <t>119 974,89</t>
  </si>
  <si>
    <t>926</t>
  </si>
  <si>
    <t>Kultura fizyczna</t>
  </si>
  <si>
    <t>1 000,00</t>
  </si>
  <si>
    <t>92601</t>
  </si>
  <si>
    <t>Obiekty sportowe</t>
  </si>
  <si>
    <t>Budowa trybuny na stadionie sportowym w Widawie</t>
  </si>
  <si>
    <t>Razem</t>
  </si>
  <si>
    <t xml:space="preserve">Plan za I półrocze 2018 </t>
  </si>
  <si>
    <t xml:space="preserve">% wykon </t>
  </si>
  <si>
    <t xml:space="preserve">Wykonanie za I półrocze 2018 r. </t>
  </si>
  <si>
    <t>Załącznik nr 5</t>
  </si>
  <si>
    <t xml:space="preserve">   </t>
  </si>
  <si>
    <t xml:space="preserve"> Informacja o wykonaniu planu wydatków inwestycyjnych za I półrocze 2018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</si>
</sst>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53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u val="single"/>
      <sz val="8"/>
      <color indexed="30"/>
      <name val="Arial"/>
      <family val="0"/>
    </font>
    <font>
      <u val="single"/>
      <sz val="8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8"/>
      <color theme="10"/>
      <name val="Arial"/>
      <family val="0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8"/>
      <color theme="11"/>
      <name val="Arial"/>
      <family val="0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/>
      <protection locked="0"/>
    </xf>
    <xf numFmtId="4" fontId="1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left" wrapText="1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21" xfId="0" applyNumberFormat="1" applyFont="1" applyFill="1" applyBorder="1" applyAlignment="1" applyProtection="1">
      <alignment horizontal="right"/>
      <protection locked="0"/>
    </xf>
    <xf numFmtId="49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2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6" xfId="0" applyNumberFormat="1" applyFont="1" applyFill="1" applyBorder="1" applyAlignment="1" applyProtection="1">
      <alignment horizontal="right"/>
      <protection locked="0"/>
    </xf>
    <xf numFmtId="10" fontId="1" fillId="0" borderId="27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Fill="1" applyBorder="1" applyAlignment="1" applyProtection="1">
      <alignment horizontal="right"/>
      <protection locked="0"/>
    </xf>
    <xf numFmtId="10" fontId="1" fillId="0" borderId="29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5" borderId="0" xfId="0" applyNumberFormat="1" applyFont="1" applyFill="1" applyAlignment="1" applyProtection="1">
      <alignment vertical="top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30" xfId="0" applyNumberFormat="1" applyFont="1" applyFill="1" applyBorder="1" applyAlignment="1" applyProtection="1">
      <alignment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2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5" borderId="3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PageLayoutView="0" workbookViewId="0" topLeftCell="B36">
      <selection activeCell="E46" sqref="E46:F46"/>
    </sheetView>
  </sheetViews>
  <sheetFormatPr defaultColWidth="9.33203125" defaultRowHeight="12.75"/>
  <cols>
    <col min="1" max="1" width="2.5" style="0" customWidth="1"/>
    <col min="2" max="2" width="10.16015625" style="0" customWidth="1"/>
    <col min="3" max="5" width="12.66015625" style="0" customWidth="1"/>
    <col min="6" max="6" width="52.83203125" style="0" customWidth="1"/>
    <col min="7" max="7" width="20.5" style="0" customWidth="1"/>
    <col min="8" max="8" width="20.83203125" style="0" customWidth="1"/>
    <col min="9" max="9" width="11.33203125" style="0" customWidth="1"/>
  </cols>
  <sheetData>
    <row r="1" ht="27.75" customHeight="1">
      <c r="H1" s="28" t="s">
        <v>121</v>
      </c>
    </row>
    <row r="2" spans="1:7" ht="35.25" customHeight="1">
      <c r="A2" s="26"/>
      <c r="B2" s="26"/>
      <c r="C2" s="26"/>
      <c r="D2" s="26" t="s">
        <v>122</v>
      </c>
      <c r="E2" s="33" t="s">
        <v>123</v>
      </c>
      <c r="F2" s="33"/>
      <c r="G2" s="33"/>
    </row>
    <row r="3" spans="2:7" ht="34.5" customHeight="1" thickBot="1">
      <c r="B3" s="27"/>
      <c r="C3" s="27"/>
      <c r="D3" s="29"/>
      <c r="E3" s="29"/>
      <c r="F3" s="29"/>
      <c r="G3" s="27"/>
    </row>
    <row r="4" spans="2:9" ht="26.25" customHeight="1">
      <c r="B4" s="9" t="s">
        <v>0</v>
      </c>
      <c r="C4" s="10" t="s">
        <v>1</v>
      </c>
      <c r="D4" s="10" t="s">
        <v>2</v>
      </c>
      <c r="E4" s="30" t="s">
        <v>3</v>
      </c>
      <c r="F4" s="31"/>
      <c r="G4" s="11" t="s">
        <v>118</v>
      </c>
      <c r="H4" s="12" t="s">
        <v>120</v>
      </c>
      <c r="I4" s="13" t="s">
        <v>119</v>
      </c>
    </row>
    <row r="5" spans="2:9" ht="16.5" customHeight="1">
      <c r="B5" s="14" t="s">
        <v>4</v>
      </c>
      <c r="C5" s="1"/>
      <c r="D5" s="1"/>
      <c r="E5" s="32" t="s">
        <v>5</v>
      </c>
      <c r="F5" s="32"/>
      <c r="G5" s="6">
        <f>G6</f>
        <v>1465607.4300000002</v>
      </c>
      <c r="H5" s="6">
        <f>H6</f>
        <v>6700</v>
      </c>
      <c r="I5" s="15">
        <f>H5/G5</f>
        <v>0.00457148337464419</v>
      </c>
    </row>
    <row r="6" spans="2:9" ht="16.5" customHeight="1">
      <c r="B6" s="16"/>
      <c r="C6" s="2" t="s">
        <v>6</v>
      </c>
      <c r="D6" s="3"/>
      <c r="E6" s="35" t="s">
        <v>7</v>
      </c>
      <c r="F6" s="35"/>
      <c r="G6" s="6">
        <f>G7+G9+G11</f>
        <v>1465607.4300000002</v>
      </c>
      <c r="H6" s="6">
        <f>H7+H9+H11</f>
        <v>6700</v>
      </c>
      <c r="I6" s="15">
        <f>H6/G6</f>
        <v>0.00457148337464419</v>
      </c>
    </row>
    <row r="7" spans="2:9" ht="16.5" customHeight="1">
      <c r="B7" s="17"/>
      <c r="C7" s="4"/>
      <c r="D7" s="5" t="s">
        <v>8</v>
      </c>
      <c r="E7" s="34" t="s">
        <v>9</v>
      </c>
      <c r="F7" s="34"/>
      <c r="G7" s="6" t="str">
        <f>G8</f>
        <v>20 000,00</v>
      </c>
      <c r="H7" s="6">
        <f>H8</f>
        <v>6700</v>
      </c>
      <c r="I7" s="15">
        <f>H7/G7</f>
        <v>0.335</v>
      </c>
    </row>
    <row r="8" spans="2:9" ht="16.5" customHeight="1">
      <c r="B8" s="17"/>
      <c r="C8" s="4"/>
      <c r="D8" s="4"/>
      <c r="E8" s="34" t="s">
        <v>11</v>
      </c>
      <c r="F8" s="34"/>
      <c r="G8" s="7" t="s">
        <v>10</v>
      </c>
      <c r="H8" s="6">
        <v>6700</v>
      </c>
      <c r="I8" s="15">
        <f aca="true" t="shared" si="0" ref="I8:I70">H8/G8</f>
        <v>0.335</v>
      </c>
    </row>
    <row r="9" spans="2:9" ht="16.5" customHeight="1">
      <c r="B9" s="17"/>
      <c r="C9" s="4"/>
      <c r="D9" s="5" t="s">
        <v>12</v>
      </c>
      <c r="E9" s="34" t="s">
        <v>9</v>
      </c>
      <c r="F9" s="34"/>
      <c r="G9" s="6" t="str">
        <f>G10</f>
        <v>410 008,00</v>
      </c>
      <c r="H9" s="6">
        <f>H10</f>
        <v>0</v>
      </c>
      <c r="I9" s="15"/>
    </row>
    <row r="10" spans="2:9" ht="49.5" customHeight="1">
      <c r="B10" s="17"/>
      <c r="C10" s="4"/>
      <c r="D10" s="4"/>
      <c r="E10" s="34" t="s">
        <v>14</v>
      </c>
      <c r="F10" s="34"/>
      <c r="G10" s="7" t="s">
        <v>13</v>
      </c>
      <c r="H10" s="6">
        <v>0</v>
      </c>
      <c r="I10" s="15"/>
    </row>
    <row r="11" spans="2:9" ht="16.5" customHeight="1">
      <c r="B11" s="17"/>
      <c r="C11" s="4"/>
      <c r="D11" s="5" t="s">
        <v>15</v>
      </c>
      <c r="E11" s="34" t="s">
        <v>9</v>
      </c>
      <c r="F11" s="34"/>
      <c r="G11" s="6" t="str">
        <f>G12</f>
        <v>1 035 599,43</v>
      </c>
      <c r="H11" s="6">
        <f>H12</f>
        <v>0</v>
      </c>
      <c r="I11" s="15"/>
    </row>
    <row r="12" spans="2:9" ht="46.5" customHeight="1">
      <c r="B12" s="17"/>
      <c r="C12" s="4"/>
      <c r="D12" s="4"/>
      <c r="E12" s="34" t="s">
        <v>14</v>
      </c>
      <c r="F12" s="34"/>
      <c r="G12" s="7" t="s">
        <v>16</v>
      </c>
      <c r="H12" s="6">
        <v>0</v>
      </c>
      <c r="I12" s="15"/>
    </row>
    <row r="13" spans="2:9" ht="16.5" customHeight="1">
      <c r="B13" s="14" t="s">
        <v>17</v>
      </c>
      <c r="C13" s="1"/>
      <c r="D13" s="1"/>
      <c r="E13" s="32" t="s">
        <v>18</v>
      </c>
      <c r="F13" s="32"/>
      <c r="G13" s="6" t="str">
        <f aca="true" t="shared" si="1" ref="G13:H15">G14</f>
        <v>10 000,00</v>
      </c>
      <c r="H13" s="6">
        <f t="shared" si="1"/>
        <v>0</v>
      </c>
      <c r="I13" s="15"/>
    </row>
    <row r="14" spans="2:9" ht="16.5" customHeight="1">
      <c r="B14" s="16"/>
      <c r="C14" s="2" t="s">
        <v>20</v>
      </c>
      <c r="D14" s="3"/>
      <c r="E14" s="35" t="s">
        <v>21</v>
      </c>
      <c r="F14" s="35"/>
      <c r="G14" s="6" t="str">
        <f t="shared" si="1"/>
        <v>10 000,00</v>
      </c>
      <c r="H14" s="6">
        <f t="shared" si="1"/>
        <v>0</v>
      </c>
      <c r="I14" s="15"/>
    </row>
    <row r="15" spans="2:9" ht="16.5" customHeight="1">
      <c r="B15" s="17"/>
      <c r="C15" s="4"/>
      <c r="D15" s="5" t="s">
        <v>8</v>
      </c>
      <c r="E15" s="34" t="s">
        <v>9</v>
      </c>
      <c r="F15" s="34"/>
      <c r="G15" s="6" t="str">
        <f t="shared" si="1"/>
        <v>10 000,00</v>
      </c>
      <c r="H15" s="6">
        <f t="shared" si="1"/>
        <v>0</v>
      </c>
      <c r="I15" s="15"/>
    </row>
    <row r="16" spans="2:9" ht="16.5" customHeight="1">
      <c r="B16" s="17"/>
      <c r="C16" s="4"/>
      <c r="D16" s="4"/>
      <c r="E16" s="34" t="s">
        <v>22</v>
      </c>
      <c r="F16" s="34"/>
      <c r="G16" s="7" t="s">
        <v>19</v>
      </c>
      <c r="H16" s="6">
        <v>0</v>
      </c>
      <c r="I16" s="15"/>
    </row>
    <row r="17" spans="2:9" ht="16.5" customHeight="1">
      <c r="B17" s="14" t="s">
        <v>23</v>
      </c>
      <c r="C17" s="1"/>
      <c r="D17" s="1"/>
      <c r="E17" s="32" t="s">
        <v>24</v>
      </c>
      <c r="F17" s="32"/>
      <c r="G17" s="6">
        <f>G18+G30</f>
        <v>3864335.66</v>
      </c>
      <c r="H17" s="6">
        <f>H18+H30</f>
        <v>19260.11</v>
      </c>
      <c r="I17" s="15">
        <f t="shared" si="0"/>
        <v>0.004984067558975971</v>
      </c>
    </row>
    <row r="18" spans="2:9" ht="16.5" customHeight="1">
      <c r="B18" s="16"/>
      <c r="C18" s="2" t="s">
        <v>25</v>
      </c>
      <c r="D18" s="3"/>
      <c r="E18" s="35" t="s">
        <v>26</v>
      </c>
      <c r="F18" s="35"/>
      <c r="G18" s="6">
        <f>G19</f>
        <v>3859335.66</v>
      </c>
      <c r="H18" s="6">
        <f>H19</f>
        <v>14400</v>
      </c>
      <c r="I18" s="15">
        <f t="shared" si="0"/>
        <v>0.003731212122658437</v>
      </c>
    </row>
    <row r="19" spans="2:9" ht="16.5" customHeight="1">
      <c r="B19" s="17"/>
      <c r="C19" s="4"/>
      <c r="D19" s="5" t="s">
        <v>8</v>
      </c>
      <c r="E19" s="34" t="s">
        <v>9</v>
      </c>
      <c r="F19" s="34"/>
      <c r="G19" s="7">
        <f>G20+G21+G22+G23+G24+G25+G26+G27+G28+G29</f>
        <v>3859335.66</v>
      </c>
      <c r="H19" s="7">
        <f>H20+H21+H22+H23+H24+H25+H26+H27+H28+H29</f>
        <v>14400</v>
      </c>
      <c r="I19" s="15">
        <f t="shared" si="0"/>
        <v>0.003731212122658437</v>
      </c>
    </row>
    <row r="20" spans="2:9" ht="16.5" customHeight="1">
      <c r="B20" s="17"/>
      <c r="C20" s="4"/>
      <c r="D20" s="4"/>
      <c r="E20" s="34" t="s">
        <v>27</v>
      </c>
      <c r="F20" s="34"/>
      <c r="G20" s="7" t="s">
        <v>28</v>
      </c>
      <c r="H20" s="6"/>
      <c r="I20" s="15">
        <f t="shared" si="0"/>
        <v>0</v>
      </c>
    </row>
    <row r="21" spans="2:9" ht="16.5" customHeight="1">
      <c r="B21" s="17"/>
      <c r="C21" s="4"/>
      <c r="D21" s="4"/>
      <c r="E21" s="34" t="s">
        <v>29</v>
      </c>
      <c r="F21" s="34"/>
      <c r="G21" s="7" t="s">
        <v>19</v>
      </c>
      <c r="H21" s="6"/>
      <c r="I21" s="15">
        <f t="shared" si="0"/>
        <v>0</v>
      </c>
    </row>
    <row r="22" spans="2:9" ht="16.5" customHeight="1">
      <c r="B22" s="17"/>
      <c r="C22" s="4"/>
      <c r="D22" s="4"/>
      <c r="E22" s="34" t="s">
        <v>30</v>
      </c>
      <c r="F22" s="34"/>
      <c r="G22" s="7" t="s">
        <v>31</v>
      </c>
      <c r="H22" s="6"/>
      <c r="I22" s="15">
        <f t="shared" si="0"/>
        <v>0</v>
      </c>
    </row>
    <row r="23" spans="2:9" ht="16.5" customHeight="1">
      <c r="B23" s="17"/>
      <c r="C23" s="4"/>
      <c r="D23" s="4"/>
      <c r="E23" s="34" t="s">
        <v>32</v>
      </c>
      <c r="F23" s="34"/>
      <c r="G23" s="7" t="s">
        <v>33</v>
      </c>
      <c r="H23" s="6"/>
      <c r="I23" s="15"/>
    </row>
    <row r="24" spans="2:9" ht="16.5" customHeight="1">
      <c r="B24" s="17"/>
      <c r="C24" s="4"/>
      <c r="D24" s="4"/>
      <c r="E24" s="34" t="s">
        <v>34</v>
      </c>
      <c r="F24" s="34"/>
      <c r="G24" s="7" t="s">
        <v>31</v>
      </c>
      <c r="H24" s="6"/>
      <c r="I24" s="15">
        <f t="shared" si="0"/>
        <v>0</v>
      </c>
    </row>
    <row r="25" spans="2:9" ht="16.5" customHeight="1">
      <c r="B25" s="17"/>
      <c r="C25" s="4"/>
      <c r="D25" s="4"/>
      <c r="E25" s="34" t="s">
        <v>35</v>
      </c>
      <c r="F25" s="34"/>
      <c r="G25" s="7" t="s">
        <v>36</v>
      </c>
      <c r="H25" s="6"/>
      <c r="I25" s="15">
        <f t="shared" si="0"/>
        <v>0</v>
      </c>
    </row>
    <row r="26" spans="2:9" ht="19.5" customHeight="1">
      <c r="B26" s="17"/>
      <c r="C26" s="4"/>
      <c r="D26" s="4"/>
      <c r="E26" s="34" t="s">
        <v>37</v>
      </c>
      <c r="F26" s="34"/>
      <c r="G26" s="7" t="s">
        <v>38</v>
      </c>
      <c r="H26" s="6">
        <v>7600</v>
      </c>
      <c r="I26" s="15">
        <f t="shared" si="0"/>
        <v>0.00608</v>
      </c>
    </row>
    <row r="27" spans="2:9" ht="19.5" customHeight="1">
      <c r="B27" s="17"/>
      <c r="C27" s="4"/>
      <c r="D27" s="4"/>
      <c r="E27" s="34" t="s">
        <v>39</v>
      </c>
      <c r="F27" s="34"/>
      <c r="G27" s="7" t="s">
        <v>40</v>
      </c>
      <c r="H27" s="6"/>
      <c r="I27" s="15">
        <f t="shared" si="0"/>
        <v>0</v>
      </c>
    </row>
    <row r="28" spans="2:9" ht="19.5" customHeight="1">
      <c r="B28" s="17"/>
      <c r="C28" s="4"/>
      <c r="D28" s="4"/>
      <c r="E28" s="34" t="s">
        <v>41</v>
      </c>
      <c r="F28" s="34"/>
      <c r="G28" s="7" t="s">
        <v>42</v>
      </c>
      <c r="H28" s="6"/>
      <c r="I28" s="15">
        <f t="shared" si="0"/>
        <v>0</v>
      </c>
    </row>
    <row r="29" spans="2:9" ht="19.5" customHeight="1">
      <c r="B29" s="17"/>
      <c r="C29" s="4"/>
      <c r="D29" s="4"/>
      <c r="E29" s="34" t="s">
        <v>43</v>
      </c>
      <c r="F29" s="34"/>
      <c r="G29" s="7" t="s">
        <v>44</v>
      </c>
      <c r="H29" s="6">
        <v>6800</v>
      </c>
      <c r="I29" s="15">
        <f t="shared" si="0"/>
        <v>0.6971963479214833</v>
      </c>
    </row>
    <row r="30" spans="2:9" ht="16.5" customHeight="1">
      <c r="B30" s="16"/>
      <c r="C30" s="2" t="s">
        <v>45</v>
      </c>
      <c r="D30" s="3"/>
      <c r="E30" s="35" t="s">
        <v>46</v>
      </c>
      <c r="F30" s="35"/>
      <c r="G30" s="6" t="str">
        <f>G31</f>
        <v>5 000,00</v>
      </c>
      <c r="H30" s="6">
        <f>H31</f>
        <v>4860.11</v>
      </c>
      <c r="I30" s="15">
        <f t="shared" si="0"/>
        <v>0.9720219999999999</v>
      </c>
    </row>
    <row r="31" spans="2:9" ht="16.5" customHeight="1">
      <c r="B31" s="17"/>
      <c r="C31" s="4"/>
      <c r="D31" s="5" t="s">
        <v>47</v>
      </c>
      <c r="E31" s="34" t="s">
        <v>48</v>
      </c>
      <c r="F31" s="34"/>
      <c r="G31" s="6" t="str">
        <f>G32</f>
        <v>5 000,00</v>
      </c>
      <c r="H31" s="6">
        <f>H32</f>
        <v>4860.11</v>
      </c>
      <c r="I31" s="15">
        <f t="shared" si="0"/>
        <v>0.9720219999999999</v>
      </c>
    </row>
    <row r="32" spans="2:9" ht="16.5" customHeight="1">
      <c r="B32" s="17"/>
      <c r="C32" s="4"/>
      <c r="D32" s="4"/>
      <c r="E32" s="34" t="s">
        <v>49</v>
      </c>
      <c r="F32" s="34"/>
      <c r="G32" s="7" t="s">
        <v>31</v>
      </c>
      <c r="H32" s="6">
        <v>4860.11</v>
      </c>
      <c r="I32" s="15">
        <f t="shared" si="0"/>
        <v>0.9720219999999999</v>
      </c>
    </row>
    <row r="33" spans="2:9" ht="16.5" customHeight="1">
      <c r="B33" s="14" t="s">
        <v>50</v>
      </c>
      <c r="C33" s="1"/>
      <c r="D33" s="1"/>
      <c r="E33" s="32" t="s">
        <v>51</v>
      </c>
      <c r="F33" s="32"/>
      <c r="G33" s="6">
        <f>G34+G37+G40</f>
        <v>31200</v>
      </c>
      <c r="H33" s="6">
        <f>H34+H37+H40</f>
        <v>5000</v>
      </c>
      <c r="I33" s="15">
        <f t="shared" si="0"/>
        <v>0.16025641025641027</v>
      </c>
    </row>
    <row r="34" spans="2:9" ht="16.5" customHeight="1">
      <c r="B34" s="16"/>
      <c r="C34" s="2" t="s">
        <v>52</v>
      </c>
      <c r="D34" s="3"/>
      <c r="E34" s="35" t="s">
        <v>53</v>
      </c>
      <c r="F34" s="35"/>
      <c r="G34" s="6" t="str">
        <f>G35</f>
        <v>4 000,00</v>
      </c>
      <c r="H34" s="6">
        <f>H35</f>
        <v>0</v>
      </c>
      <c r="I34" s="15"/>
    </row>
    <row r="35" spans="2:9" ht="19.5" customHeight="1">
      <c r="B35" s="17"/>
      <c r="C35" s="4"/>
      <c r="D35" s="5" t="s">
        <v>55</v>
      </c>
      <c r="E35" s="34" t="s">
        <v>56</v>
      </c>
      <c r="F35" s="34"/>
      <c r="G35" s="6" t="str">
        <f>G36</f>
        <v>4 000,00</v>
      </c>
      <c r="H35" s="6">
        <f>H36</f>
        <v>0</v>
      </c>
      <c r="I35" s="15"/>
    </row>
    <row r="36" spans="2:9" ht="19.5" customHeight="1">
      <c r="B36" s="17"/>
      <c r="C36" s="4"/>
      <c r="D36" s="4"/>
      <c r="E36" s="34" t="s">
        <v>57</v>
      </c>
      <c r="F36" s="34"/>
      <c r="G36" s="7" t="s">
        <v>54</v>
      </c>
      <c r="H36" s="6">
        <v>0</v>
      </c>
      <c r="I36" s="15"/>
    </row>
    <row r="37" spans="2:9" ht="16.5" customHeight="1">
      <c r="B37" s="16"/>
      <c r="C37" s="2" t="s">
        <v>58</v>
      </c>
      <c r="D37" s="3"/>
      <c r="E37" s="35" t="s">
        <v>59</v>
      </c>
      <c r="F37" s="35"/>
      <c r="G37" s="6" t="str">
        <f>G38</f>
        <v>5 000,00</v>
      </c>
      <c r="H37" s="6">
        <f>H38</f>
        <v>5000</v>
      </c>
      <c r="I37" s="15">
        <f t="shared" si="0"/>
        <v>1</v>
      </c>
    </row>
    <row r="38" spans="2:9" ht="19.5" customHeight="1">
      <c r="B38" s="17"/>
      <c r="C38" s="4"/>
      <c r="D38" s="5" t="s">
        <v>55</v>
      </c>
      <c r="E38" s="34" t="s">
        <v>56</v>
      </c>
      <c r="F38" s="34"/>
      <c r="G38" s="6" t="str">
        <f>G39</f>
        <v>5 000,00</v>
      </c>
      <c r="H38" s="6">
        <f>H39</f>
        <v>5000</v>
      </c>
      <c r="I38" s="15">
        <f t="shared" si="0"/>
        <v>1</v>
      </c>
    </row>
    <row r="39" spans="2:9" ht="19.5" customHeight="1">
      <c r="B39" s="17"/>
      <c r="C39" s="4"/>
      <c r="D39" s="4"/>
      <c r="E39" s="34" t="s">
        <v>60</v>
      </c>
      <c r="F39" s="34"/>
      <c r="G39" s="7" t="s">
        <v>31</v>
      </c>
      <c r="H39" s="6">
        <v>5000</v>
      </c>
      <c r="I39" s="15">
        <f t="shared" si="0"/>
        <v>1</v>
      </c>
    </row>
    <row r="40" spans="2:9" ht="16.5" customHeight="1">
      <c r="B40" s="16"/>
      <c r="C40" s="2" t="s">
        <v>61</v>
      </c>
      <c r="D40" s="3"/>
      <c r="E40" s="35" t="s">
        <v>62</v>
      </c>
      <c r="F40" s="35"/>
      <c r="G40" s="6" t="str">
        <f>G41</f>
        <v>22 200,00</v>
      </c>
      <c r="H40" s="6">
        <f>H41</f>
        <v>0</v>
      </c>
      <c r="I40" s="15"/>
    </row>
    <row r="41" spans="2:9" ht="16.5" customHeight="1">
      <c r="B41" s="17"/>
      <c r="C41" s="4"/>
      <c r="D41" s="5" t="s">
        <v>47</v>
      </c>
      <c r="E41" s="34" t="s">
        <v>48</v>
      </c>
      <c r="F41" s="34"/>
      <c r="G41" s="6" t="str">
        <f>G42</f>
        <v>22 200,00</v>
      </c>
      <c r="H41" s="6">
        <f>H42</f>
        <v>0</v>
      </c>
      <c r="I41" s="15"/>
    </row>
    <row r="42" spans="2:9" ht="16.5" customHeight="1">
      <c r="B42" s="17"/>
      <c r="C42" s="4"/>
      <c r="D42" s="4"/>
      <c r="E42" s="34" t="s">
        <v>64</v>
      </c>
      <c r="F42" s="34"/>
      <c r="G42" s="7" t="s">
        <v>63</v>
      </c>
      <c r="H42" s="6">
        <v>0</v>
      </c>
      <c r="I42" s="15"/>
    </row>
    <row r="43" spans="2:9" ht="16.5" customHeight="1">
      <c r="B43" s="14" t="s">
        <v>65</v>
      </c>
      <c r="C43" s="1"/>
      <c r="D43" s="1"/>
      <c r="E43" s="32" t="s">
        <v>66</v>
      </c>
      <c r="F43" s="32"/>
      <c r="G43" s="6">
        <f>G44+G47</f>
        <v>3323083.34</v>
      </c>
      <c r="H43" s="6">
        <f>H44+H47</f>
        <v>753689.38</v>
      </c>
      <c r="I43" s="15">
        <f t="shared" si="0"/>
        <v>0.22680423657385615</v>
      </c>
    </row>
    <row r="44" spans="2:9" ht="16.5" customHeight="1">
      <c r="B44" s="16"/>
      <c r="C44" s="2" t="s">
        <v>67</v>
      </c>
      <c r="D44" s="3"/>
      <c r="E44" s="35" t="s">
        <v>68</v>
      </c>
      <c r="F44" s="35"/>
      <c r="G44" s="6" t="str">
        <f>G45</f>
        <v>3 260 723,23</v>
      </c>
      <c r="H44" s="6">
        <f>H45</f>
        <v>712898.89</v>
      </c>
      <c r="I44" s="15">
        <f t="shared" si="0"/>
        <v>0.21863213763162598</v>
      </c>
    </row>
    <row r="45" spans="2:9" ht="16.5" customHeight="1">
      <c r="B45" s="17"/>
      <c r="C45" s="4"/>
      <c r="D45" s="5" t="s">
        <v>8</v>
      </c>
      <c r="E45" s="34" t="s">
        <v>9</v>
      </c>
      <c r="F45" s="34"/>
      <c r="G45" s="6" t="str">
        <f>G46</f>
        <v>3 260 723,23</v>
      </c>
      <c r="H45" s="6">
        <f>H46</f>
        <v>712898.89</v>
      </c>
      <c r="I45" s="15">
        <f t="shared" si="0"/>
        <v>0.21863213763162598</v>
      </c>
    </row>
    <row r="46" spans="2:9" ht="16.5" customHeight="1">
      <c r="B46" s="17"/>
      <c r="C46" s="4"/>
      <c r="D46" s="4"/>
      <c r="E46" s="34" t="s">
        <v>70</v>
      </c>
      <c r="F46" s="34"/>
      <c r="G46" s="7" t="s">
        <v>69</v>
      </c>
      <c r="H46" s="6">
        <v>712898.89</v>
      </c>
      <c r="I46" s="15">
        <f t="shared" si="0"/>
        <v>0.21863213763162598</v>
      </c>
    </row>
    <row r="47" spans="2:9" ht="16.5" customHeight="1">
      <c r="B47" s="16"/>
      <c r="C47" s="2" t="s">
        <v>71</v>
      </c>
      <c r="D47" s="3"/>
      <c r="E47" s="35" t="s">
        <v>46</v>
      </c>
      <c r="F47" s="35"/>
      <c r="G47" s="6">
        <f>G48+G50</f>
        <v>62360.11</v>
      </c>
      <c r="H47" s="6">
        <f>H48+H50</f>
        <v>40790.49</v>
      </c>
      <c r="I47" s="15">
        <f t="shared" si="0"/>
        <v>0.6541118994177527</v>
      </c>
    </row>
    <row r="48" spans="2:9" ht="48.75" customHeight="1">
      <c r="B48" s="17"/>
      <c r="C48" s="4"/>
      <c r="D48" s="5" t="s">
        <v>72</v>
      </c>
      <c r="E48" s="34" t="s">
        <v>73</v>
      </c>
      <c r="F48" s="34"/>
      <c r="G48" s="7" t="s">
        <v>74</v>
      </c>
      <c r="H48" s="6">
        <f>H49</f>
        <v>34671.92</v>
      </c>
      <c r="I48" s="15">
        <f t="shared" si="0"/>
        <v>0.6541120086390073</v>
      </c>
    </row>
    <row r="49" spans="2:9" ht="19.5" customHeight="1">
      <c r="B49" s="17"/>
      <c r="C49" s="4"/>
      <c r="D49" s="4"/>
      <c r="E49" s="34" t="s">
        <v>75</v>
      </c>
      <c r="F49" s="34"/>
      <c r="G49" s="7" t="s">
        <v>74</v>
      </c>
      <c r="H49" s="6">
        <v>34671.92</v>
      </c>
      <c r="I49" s="15">
        <f t="shared" si="0"/>
        <v>0.6541120086390073</v>
      </c>
    </row>
    <row r="50" spans="2:9" ht="52.5" customHeight="1">
      <c r="B50" s="17"/>
      <c r="C50" s="4"/>
      <c r="D50" s="5" t="s">
        <v>76</v>
      </c>
      <c r="E50" s="34" t="s">
        <v>73</v>
      </c>
      <c r="F50" s="34"/>
      <c r="G50" s="7" t="s">
        <v>77</v>
      </c>
      <c r="H50" s="6">
        <f>H51</f>
        <v>6118.57</v>
      </c>
      <c r="I50" s="15">
        <f t="shared" si="0"/>
        <v>0.6541112804975828</v>
      </c>
    </row>
    <row r="51" spans="2:9" ht="19.5" customHeight="1">
      <c r="B51" s="17"/>
      <c r="C51" s="4"/>
      <c r="D51" s="4"/>
      <c r="E51" s="34" t="s">
        <v>75</v>
      </c>
      <c r="F51" s="34"/>
      <c r="G51" s="7" t="s">
        <v>77</v>
      </c>
      <c r="H51" s="6">
        <v>6118.57</v>
      </c>
      <c r="I51" s="15">
        <f t="shared" si="0"/>
        <v>0.6541112804975828</v>
      </c>
    </row>
    <row r="52" spans="2:9" ht="16.5" customHeight="1">
      <c r="B52" s="14" t="s">
        <v>78</v>
      </c>
      <c r="C52" s="1"/>
      <c r="D52" s="1"/>
      <c r="E52" s="32" t="s">
        <v>79</v>
      </c>
      <c r="F52" s="32"/>
      <c r="G52" s="6" t="str">
        <f>G53</f>
        <v>43 859,00</v>
      </c>
      <c r="H52" s="6">
        <f>H53</f>
        <v>0</v>
      </c>
      <c r="I52" s="15"/>
    </row>
    <row r="53" spans="2:9" ht="16.5" customHeight="1">
      <c r="B53" s="16"/>
      <c r="C53" s="2" t="s">
        <v>81</v>
      </c>
      <c r="D53" s="3"/>
      <c r="E53" s="35" t="s">
        <v>82</v>
      </c>
      <c r="F53" s="35"/>
      <c r="G53" s="6" t="str">
        <f>G54</f>
        <v>43 859,00</v>
      </c>
      <c r="H53" s="6">
        <f>H54</f>
        <v>0</v>
      </c>
      <c r="I53" s="15"/>
    </row>
    <row r="54" spans="2:9" ht="16.5" customHeight="1">
      <c r="B54" s="17"/>
      <c r="C54" s="4"/>
      <c r="D54" s="5" t="s">
        <v>8</v>
      </c>
      <c r="E54" s="34" t="s">
        <v>9</v>
      </c>
      <c r="F54" s="34"/>
      <c r="G54" s="7" t="s">
        <v>80</v>
      </c>
      <c r="H54" s="6">
        <f>H55</f>
        <v>0</v>
      </c>
      <c r="I54" s="15"/>
    </row>
    <row r="55" spans="2:9" ht="19.5" customHeight="1">
      <c r="B55" s="17"/>
      <c r="C55" s="4"/>
      <c r="D55" s="4"/>
      <c r="E55" s="34" t="s">
        <v>83</v>
      </c>
      <c r="F55" s="34"/>
      <c r="G55" s="7" t="s">
        <v>80</v>
      </c>
      <c r="H55" s="6">
        <v>0</v>
      </c>
      <c r="I55" s="15"/>
    </row>
    <row r="56" spans="2:9" ht="16.5" customHeight="1">
      <c r="B56" s="14" t="s">
        <v>84</v>
      </c>
      <c r="C56" s="1"/>
      <c r="D56" s="1"/>
      <c r="E56" s="32" t="s">
        <v>85</v>
      </c>
      <c r="F56" s="32"/>
      <c r="G56" s="6">
        <f>G57</f>
        <v>587490.32</v>
      </c>
      <c r="H56" s="6">
        <f>H57</f>
        <v>19775.649999999998</v>
      </c>
      <c r="I56" s="15">
        <f t="shared" si="0"/>
        <v>0.03366123547363299</v>
      </c>
    </row>
    <row r="57" spans="2:9" ht="16.5" customHeight="1">
      <c r="B57" s="16"/>
      <c r="C57" s="2" t="s">
        <v>86</v>
      </c>
      <c r="D57" s="3"/>
      <c r="E57" s="35" t="s">
        <v>46</v>
      </c>
      <c r="F57" s="35"/>
      <c r="G57" s="6">
        <f>G58+G67+G71+G73</f>
        <v>587490.32</v>
      </c>
      <c r="H57" s="6">
        <f>H58+H67+H71+H73</f>
        <v>19775.649999999998</v>
      </c>
      <c r="I57" s="15">
        <f t="shared" si="0"/>
        <v>0.03366123547363299</v>
      </c>
    </row>
    <row r="58" spans="2:9" ht="16.5" customHeight="1">
      <c r="B58" s="17"/>
      <c r="C58" s="4"/>
      <c r="D58" s="5" t="s">
        <v>8</v>
      </c>
      <c r="E58" s="34" t="s">
        <v>9</v>
      </c>
      <c r="F58" s="34"/>
      <c r="G58" s="6">
        <f>G59+G60+G61+G62+G63+G64+G65+G66</f>
        <v>241381.30000000002</v>
      </c>
      <c r="H58" s="6">
        <f>H59+H60+H61+H62+H63+H64+H65+H66</f>
        <v>1653.14</v>
      </c>
      <c r="I58" s="15">
        <f t="shared" si="0"/>
        <v>0.006848666404564065</v>
      </c>
    </row>
    <row r="59" spans="2:9" ht="16.5" customHeight="1">
      <c r="B59" s="17"/>
      <c r="C59" s="4"/>
      <c r="D59" s="4"/>
      <c r="E59" s="34" t="s">
        <v>87</v>
      </c>
      <c r="F59" s="34"/>
      <c r="G59" s="7" t="s">
        <v>88</v>
      </c>
      <c r="H59" s="6"/>
      <c r="I59" s="15">
        <f t="shared" si="0"/>
        <v>0</v>
      </c>
    </row>
    <row r="60" spans="2:9" ht="19.5" customHeight="1">
      <c r="B60" s="17"/>
      <c r="C60" s="4"/>
      <c r="D60" s="4"/>
      <c r="E60" s="34" t="s">
        <v>89</v>
      </c>
      <c r="F60" s="34"/>
      <c r="G60" s="7" t="s">
        <v>90</v>
      </c>
      <c r="H60" s="6"/>
      <c r="I60" s="15">
        <f t="shared" si="0"/>
        <v>0</v>
      </c>
    </row>
    <row r="61" spans="2:9" ht="19.5" customHeight="1">
      <c r="B61" s="17"/>
      <c r="C61" s="4"/>
      <c r="D61" s="4"/>
      <c r="E61" s="34" t="s">
        <v>91</v>
      </c>
      <c r="F61" s="34"/>
      <c r="G61" s="7" t="s">
        <v>92</v>
      </c>
      <c r="H61" s="6"/>
      <c r="I61" s="15">
        <f t="shared" si="0"/>
        <v>0</v>
      </c>
    </row>
    <row r="62" spans="2:9" ht="16.5" customHeight="1">
      <c r="B62" s="17"/>
      <c r="C62" s="4"/>
      <c r="D62" s="4"/>
      <c r="E62" s="34" t="s">
        <v>93</v>
      </c>
      <c r="F62" s="34"/>
      <c r="G62" s="7" t="s">
        <v>94</v>
      </c>
      <c r="H62" s="6"/>
      <c r="I62" s="15">
        <f t="shared" si="0"/>
        <v>0</v>
      </c>
    </row>
    <row r="63" spans="2:9" ht="16.5" customHeight="1">
      <c r="B63" s="17"/>
      <c r="C63" s="4"/>
      <c r="D63" s="4"/>
      <c r="E63" s="34" t="s">
        <v>95</v>
      </c>
      <c r="F63" s="34"/>
      <c r="G63" s="7" t="s">
        <v>96</v>
      </c>
      <c r="H63" s="6"/>
      <c r="I63" s="15">
        <f t="shared" si="0"/>
        <v>0</v>
      </c>
    </row>
    <row r="64" spans="2:9" ht="19.5" customHeight="1">
      <c r="B64" s="17"/>
      <c r="C64" s="4"/>
      <c r="D64" s="4"/>
      <c r="E64" s="34" t="s">
        <v>97</v>
      </c>
      <c r="F64" s="34"/>
      <c r="G64" s="7" t="s">
        <v>98</v>
      </c>
      <c r="H64" s="6"/>
      <c r="I64" s="15">
        <f t="shared" si="0"/>
        <v>0</v>
      </c>
    </row>
    <row r="65" spans="2:9" ht="19.5" customHeight="1">
      <c r="B65" s="17"/>
      <c r="C65" s="4"/>
      <c r="D65" s="4"/>
      <c r="E65" s="34" t="s">
        <v>99</v>
      </c>
      <c r="F65" s="34"/>
      <c r="G65" s="7" t="s">
        <v>100</v>
      </c>
      <c r="H65" s="6">
        <v>1653.14</v>
      </c>
      <c r="I65" s="15">
        <f t="shared" si="0"/>
        <v>0.29520357142857145</v>
      </c>
    </row>
    <row r="66" spans="2:9" ht="19.5" customHeight="1">
      <c r="B66" s="17"/>
      <c r="C66" s="4"/>
      <c r="D66" s="4"/>
      <c r="E66" s="34" t="s">
        <v>101</v>
      </c>
      <c r="F66" s="34"/>
      <c r="G66" s="7" t="s">
        <v>102</v>
      </c>
      <c r="H66" s="6"/>
      <c r="I66" s="15">
        <f t="shared" si="0"/>
        <v>0</v>
      </c>
    </row>
    <row r="67" spans="2:9" ht="16.5" customHeight="1">
      <c r="B67" s="17"/>
      <c r="C67" s="4"/>
      <c r="D67" s="5" t="s">
        <v>47</v>
      </c>
      <c r="E67" s="34" t="s">
        <v>48</v>
      </c>
      <c r="F67" s="34"/>
      <c r="G67" s="7">
        <f>G68+G69+G70</f>
        <v>25073.129999999997</v>
      </c>
      <c r="H67" s="6">
        <f>H68+H69+H70</f>
        <v>18122.51</v>
      </c>
      <c r="I67" s="15">
        <f t="shared" si="0"/>
        <v>0.7227861060824875</v>
      </c>
    </row>
    <row r="68" spans="2:9" ht="19.5" customHeight="1">
      <c r="B68" s="17"/>
      <c r="C68" s="4"/>
      <c r="D68" s="4"/>
      <c r="E68" s="34" t="s">
        <v>103</v>
      </c>
      <c r="F68" s="34"/>
      <c r="G68" s="7" t="s">
        <v>104</v>
      </c>
      <c r="H68" s="6"/>
      <c r="I68" s="15">
        <f t="shared" si="0"/>
        <v>0</v>
      </c>
    </row>
    <row r="69" spans="2:9" ht="16.5" customHeight="1">
      <c r="B69" s="17"/>
      <c r="C69" s="4"/>
      <c r="D69" s="4"/>
      <c r="E69" s="34" t="s">
        <v>105</v>
      </c>
      <c r="F69" s="34"/>
      <c r="G69" s="7" t="s">
        <v>106</v>
      </c>
      <c r="H69" s="6">
        <v>5519.38</v>
      </c>
      <c r="I69" s="15">
        <f t="shared" si="0"/>
        <v>0.9998876811594203</v>
      </c>
    </row>
    <row r="70" spans="2:9" ht="16.5" customHeight="1">
      <c r="B70" s="17"/>
      <c r="C70" s="4"/>
      <c r="D70" s="4"/>
      <c r="E70" s="34" t="s">
        <v>107</v>
      </c>
      <c r="F70" s="34"/>
      <c r="G70" s="7" t="s">
        <v>108</v>
      </c>
      <c r="H70" s="6">
        <v>12603.13</v>
      </c>
      <c r="I70" s="15">
        <f t="shared" si="0"/>
        <v>1</v>
      </c>
    </row>
    <row r="71" spans="2:9" ht="51.75" customHeight="1">
      <c r="B71" s="17"/>
      <c r="C71" s="4"/>
      <c r="D71" s="5" t="s">
        <v>72</v>
      </c>
      <c r="E71" s="34" t="s">
        <v>73</v>
      </c>
      <c r="F71" s="34"/>
      <c r="G71" s="7" t="s">
        <v>109</v>
      </c>
      <c r="H71" s="6">
        <f>H72</f>
        <v>0</v>
      </c>
      <c r="I71" s="15"/>
    </row>
    <row r="72" spans="2:9" ht="16.5" customHeight="1">
      <c r="B72" s="17"/>
      <c r="C72" s="4"/>
      <c r="D72" s="4"/>
      <c r="E72" s="34" t="s">
        <v>93</v>
      </c>
      <c r="F72" s="34"/>
      <c r="G72" s="7" t="s">
        <v>109</v>
      </c>
      <c r="H72" s="6">
        <v>0</v>
      </c>
      <c r="I72" s="15"/>
    </row>
    <row r="73" spans="2:9" ht="52.5" customHeight="1">
      <c r="B73" s="17"/>
      <c r="C73" s="4"/>
      <c r="D73" s="5" t="s">
        <v>76</v>
      </c>
      <c r="E73" s="34" t="s">
        <v>73</v>
      </c>
      <c r="F73" s="34"/>
      <c r="G73" s="7" t="s">
        <v>110</v>
      </c>
      <c r="H73" s="6">
        <f>H74</f>
        <v>0</v>
      </c>
      <c r="I73" s="15"/>
    </row>
    <row r="74" spans="2:9" ht="16.5" customHeight="1">
      <c r="B74" s="17"/>
      <c r="C74" s="4"/>
      <c r="D74" s="4"/>
      <c r="E74" s="34" t="s">
        <v>93</v>
      </c>
      <c r="F74" s="34"/>
      <c r="G74" s="7" t="s">
        <v>110</v>
      </c>
      <c r="H74" s="6">
        <v>0</v>
      </c>
      <c r="I74" s="15"/>
    </row>
    <row r="75" spans="2:9" ht="16.5" customHeight="1">
      <c r="B75" s="14" t="s">
        <v>111</v>
      </c>
      <c r="C75" s="1"/>
      <c r="D75" s="1"/>
      <c r="E75" s="32" t="s">
        <v>112</v>
      </c>
      <c r="F75" s="32"/>
      <c r="G75" s="6" t="str">
        <f aca="true" t="shared" si="2" ref="G75:H77">G76</f>
        <v>1 000,00</v>
      </c>
      <c r="H75" s="6">
        <f t="shared" si="2"/>
        <v>0</v>
      </c>
      <c r="I75" s="15"/>
    </row>
    <row r="76" spans="2:9" ht="16.5" customHeight="1">
      <c r="B76" s="16"/>
      <c r="C76" s="2" t="s">
        <v>114</v>
      </c>
      <c r="D76" s="3"/>
      <c r="E76" s="35" t="s">
        <v>115</v>
      </c>
      <c r="F76" s="35"/>
      <c r="G76" s="6" t="str">
        <f t="shared" si="2"/>
        <v>1 000,00</v>
      </c>
      <c r="H76" s="6">
        <f t="shared" si="2"/>
        <v>0</v>
      </c>
      <c r="I76" s="15"/>
    </row>
    <row r="77" spans="2:9" ht="16.5" customHeight="1">
      <c r="B77" s="17"/>
      <c r="C77" s="4"/>
      <c r="D77" s="5" t="s">
        <v>8</v>
      </c>
      <c r="E77" s="39" t="s">
        <v>9</v>
      </c>
      <c r="F77" s="39"/>
      <c r="G77" s="8" t="str">
        <f t="shared" si="2"/>
        <v>1 000,00</v>
      </c>
      <c r="H77" s="8">
        <f t="shared" si="2"/>
        <v>0</v>
      </c>
      <c r="I77" s="15"/>
    </row>
    <row r="78" spans="2:9" ht="16.5" customHeight="1" thickBot="1">
      <c r="B78" s="18"/>
      <c r="C78" s="19"/>
      <c r="D78" s="20"/>
      <c r="E78" s="40" t="s">
        <v>116</v>
      </c>
      <c r="F78" s="40"/>
      <c r="G78" s="21" t="s">
        <v>113</v>
      </c>
      <c r="H78" s="22">
        <v>0</v>
      </c>
      <c r="I78" s="23"/>
    </row>
    <row r="79" spans="2:7" ht="18.75" customHeight="1" thickBot="1">
      <c r="B79" s="41"/>
      <c r="C79" s="41"/>
      <c r="D79" s="41"/>
      <c r="E79" s="41"/>
      <c r="F79" s="38"/>
      <c r="G79" s="38"/>
    </row>
    <row r="80" spans="2:9" ht="16.5" customHeight="1" thickBot="1">
      <c r="B80" s="36" t="s">
        <v>117</v>
      </c>
      <c r="C80" s="37"/>
      <c r="D80" s="37"/>
      <c r="E80" s="37"/>
      <c r="F80" s="37"/>
      <c r="G80" s="24">
        <f>G75+G56+G52+G43+G33+G17+G13+G5</f>
        <v>9326575.75</v>
      </c>
      <c r="H80" s="24">
        <f>H75+H56+H52+H43+H33+H17+H13+H5</f>
        <v>804425.14</v>
      </c>
      <c r="I80" s="25">
        <f>H80/G80</f>
        <v>0.08625085578702345</v>
      </c>
    </row>
    <row r="81" spans="1:7" ht="12" customHeight="1">
      <c r="A81" s="38"/>
      <c r="B81" s="38"/>
      <c r="C81" s="38"/>
      <c r="D81" s="38"/>
      <c r="E81" s="38"/>
      <c r="F81" s="38"/>
      <c r="G81" s="38"/>
    </row>
  </sheetData>
  <sheetProtection/>
  <mergeCells count="80">
    <mergeCell ref="E74:F74"/>
    <mergeCell ref="E75:F75"/>
    <mergeCell ref="E76:F76"/>
    <mergeCell ref="B80:F80"/>
    <mergeCell ref="A81:G81"/>
    <mergeCell ref="E77:F77"/>
    <mergeCell ref="E78:F78"/>
    <mergeCell ref="B79:E79"/>
    <mergeCell ref="F79:G79"/>
    <mergeCell ref="E71:F71"/>
    <mergeCell ref="E72:F72"/>
    <mergeCell ref="E73:F73"/>
    <mergeCell ref="E68:F68"/>
    <mergeCell ref="E69:F69"/>
    <mergeCell ref="E70:F70"/>
    <mergeCell ref="E65:F65"/>
    <mergeCell ref="E66:F66"/>
    <mergeCell ref="E67:F67"/>
    <mergeCell ref="E62:F62"/>
    <mergeCell ref="E63:F63"/>
    <mergeCell ref="E64:F64"/>
    <mergeCell ref="E59:F59"/>
    <mergeCell ref="E60:F60"/>
    <mergeCell ref="E61:F61"/>
    <mergeCell ref="E56:F56"/>
    <mergeCell ref="E57:F57"/>
    <mergeCell ref="E58:F58"/>
    <mergeCell ref="E53:F53"/>
    <mergeCell ref="E54:F54"/>
    <mergeCell ref="E55:F55"/>
    <mergeCell ref="E50:F50"/>
    <mergeCell ref="E51:F51"/>
    <mergeCell ref="E52:F52"/>
    <mergeCell ref="E47:F47"/>
    <mergeCell ref="E48:F48"/>
    <mergeCell ref="E49:F49"/>
    <mergeCell ref="E44:F44"/>
    <mergeCell ref="E45:F45"/>
    <mergeCell ref="E46:F46"/>
    <mergeCell ref="E42:F42"/>
    <mergeCell ref="E43:F43"/>
    <mergeCell ref="E39:F39"/>
    <mergeCell ref="E40:F40"/>
    <mergeCell ref="E41:F41"/>
    <mergeCell ref="E36:F36"/>
    <mergeCell ref="E37:F37"/>
    <mergeCell ref="E38:F38"/>
    <mergeCell ref="E33:F33"/>
    <mergeCell ref="E34:F34"/>
    <mergeCell ref="E35:F35"/>
    <mergeCell ref="E30:F30"/>
    <mergeCell ref="E31:F31"/>
    <mergeCell ref="E32:F32"/>
    <mergeCell ref="E27:F27"/>
    <mergeCell ref="E28:F28"/>
    <mergeCell ref="E29:F29"/>
    <mergeCell ref="E24:F24"/>
    <mergeCell ref="E25:F25"/>
    <mergeCell ref="E26:F26"/>
    <mergeCell ref="E21:F21"/>
    <mergeCell ref="E22:F22"/>
    <mergeCell ref="E23:F23"/>
    <mergeCell ref="E18:F18"/>
    <mergeCell ref="E19:F19"/>
    <mergeCell ref="E20:F20"/>
    <mergeCell ref="E15:F15"/>
    <mergeCell ref="E16:F16"/>
    <mergeCell ref="E17:F17"/>
    <mergeCell ref="E12:F12"/>
    <mergeCell ref="E13:F13"/>
    <mergeCell ref="E14:F14"/>
    <mergeCell ref="E4:F4"/>
    <mergeCell ref="E5:F5"/>
    <mergeCell ref="E2:G2"/>
    <mergeCell ref="E9:F9"/>
    <mergeCell ref="E10:F10"/>
    <mergeCell ref="E11:F11"/>
    <mergeCell ref="E6:F6"/>
    <mergeCell ref="E7:F7"/>
    <mergeCell ref="E8:F8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Pluta</cp:lastModifiedBy>
  <cp:lastPrinted>2018-08-22T08:58:04Z</cp:lastPrinted>
  <dcterms:modified xsi:type="dcterms:W3CDTF">2018-08-22T10:14:37Z</dcterms:modified>
  <cp:category/>
  <cp:version/>
  <cp:contentType/>
  <cp:contentStatus/>
</cp:coreProperties>
</file>