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DOCH ogolem " sheetId="1" r:id="rId1"/>
    <sheet name="DOCH zad zlecone " sheetId="2" r:id="rId2"/>
  </sheets>
  <definedNames/>
  <calcPr fullCalcOnLoad="1"/>
</workbook>
</file>

<file path=xl/sharedStrings.xml><?xml version="1.0" encoding="utf-8"?>
<sst xmlns="http://schemas.openxmlformats.org/spreadsheetml/2006/main" count="206" uniqueCount="116">
  <si>
    <t>Nazwa grupy</t>
  </si>
  <si>
    <t>Plan pierwotny
wg pozycji</t>
  </si>
  <si>
    <t>Plan wg pozycji na 2017-06-30</t>
  </si>
  <si>
    <t>Wykonanie</t>
  </si>
  <si>
    <t>% wyk. p.p.</t>
  </si>
  <si>
    <t>010 Rolnictwo i łowiectwo</t>
  </si>
  <si>
    <t>01095 Pozostała działalność</t>
  </si>
  <si>
    <t>075 Wpływy z najmu i dzierżawy składników majątkowych Skarbu Państwa, jednostek samorządu terytorialnego lub innych jednostek zaliczanych do sektora finansów publicznych oraz innych umów o podobnym charakterze</t>
  </si>
  <si>
    <t>201 Dotacje celowe otrzymane z budżetu państwa na realizację zadań bieżących z zakresu administracji rządowej oraz innych zadań zleconych gminie (związkom gmin, związkom powiatowo-gminnym) ustawami</t>
  </si>
  <si>
    <t>400 Wytwarzanie i zaopatrywanie w energię elektryczną, gaz i wodę</t>
  </si>
  <si>
    <t>40002 Dostarczanie wody</t>
  </si>
  <si>
    <t>083 Wpływy z usług</t>
  </si>
  <si>
    <t>092 Wpływy z pozostałych odsetek</t>
  </si>
  <si>
    <t>600 Transport i łączność</t>
  </si>
  <si>
    <t>60014 Drogi publiczne powiatowe</t>
  </si>
  <si>
    <t>232 Dotacje celowe otrzymane z powiatu na zadania bieżące realizowane na podstawie porozumień (umów) między jednostkami samorządu terytorialnego</t>
  </si>
  <si>
    <t>60016 Drogi publiczne gminne</t>
  </si>
  <si>
    <t>049 Wpływy z innych lokalnych opłat pobieranych przez jednostki samorządu terytorialnego na podstawie odrębnych ustaw</t>
  </si>
  <si>
    <t>630 Dotacja celowa otrzymana z tytułu pomocy finansowej udzielanej między jednostkami samorządu terytorialnego na dofinansowanie własnych zadań inwestycyjnych i zakupów inwestycyjnych</t>
  </si>
  <si>
    <t>60095 Pozostała działalność</t>
  </si>
  <si>
    <t>700 Gospodarka mieszkaniowa</t>
  </si>
  <si>
    <t>70005 Gospodarka gruntami i nieruchomościami</t>
  </si>
  <si>
    <t>055 Wpływy z opłat z tytułu użytkowania wieczystego nieruchomości</t>
  </si>
  <si>
    <t>077 Wpłaty z tytułu odpłatnego nabycia prawa własności oraz prawa użytkowania wieczystego nieruchomości</t>
  </si>
  <si>
    <t>087 Wpływy ze sprzedaży składników majątkowych</t>
  </si>
  <si>
    <t>70095 Pozostała działalność</t>
  </si>
  <si>
    <t>750 Administracja publiczna</t>
  </si>
  <si>
    <t>75011 Urzędy wojewódzkie</t>
  </si>
  <si>
    <t>236 Dochody jednostek samorządu terytorialnego związane z realizacją zadań z zakresu administracji rządowej oraz innych zadań zleconych ustawami</t>
  </si>
  <si>
    <t>75095 Pozostała działalność</t>
  </si>
  <si>
    <t>200 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</si>
  <si>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751 Urzędy naczelnych organów władzy państwowej, kontroli i ochrony prawa oraz sądownictwa</t>
  </si>
  <si>
    <t>75101 Urzędy naczelnych organów władzy państwowej, kontroli i ochrony prawa</t>
  </si>
  <si>
    <t>754 Bezpieczeństwo publiczne i ochrona przeciwpożarowa</t>
  </si>
  <si>
    <t>75414 Obrona cywilna</t>
  </si>
  <si>
    <t>756 Dochody od osób prawnych, od osób fizycznych i od innych jednostek nieposiadających osobowości prawnej oraz wydatki związane z ich poborem</t>
  </si>
  <si>
    <t>75601 Wpływy z podatku dochodowego od osób fizycznych</t>
  </si>
  <si>
    <t>035 Wpływy z podatku od działalności gospodarczej osób fizycznych, opłacanego w formie karty podatkowej</t>
  </si>
  <si>
    <t>75615 Wpływy z podatku rolnego, podatku leśnego, podatku od czynności cywilnoprawnych, podatków i opłat lokalnych od osób prawnych i innych jednostek organizacyjnych</t>
  </si>
  <si>
    <t>031 Wpływy z podatku od nieruchomości</t>
  </si>
  <si>
    <t>032 Wpływy z podatku rolnego</t>
  </si>
  <si>
    <t>033 Wpływy z podatku leśnego</t>
  </si>
  <si>
    <t>034 Wpływy z podatku od środków transportowych</t>
  </si>
  <si>
    <t>050 Wpływy z podatku od czynności cywilnoprawnych</t>
  </si>
  <si>
    <t>091 Wpływy z odsetek od nieterminowych wpłat z tytułu podatków i opłat</t>
  </si>
  <si>
    <t>75616 Wpływy z podatku rolnego, podatku leśnego, podatku od spadków i darowizn, podatku od czynności cywilno-prawnych oraz podatków i opłat lokalnych od osób fizycznych</t>
  </si>
  <si>
    <t>036 Wpływy z podatku od spadków i darowizn</t>
  </si>
  <si>
    <t>043 Wpływy z opłaty targowej</t>
  </si>
  <si>
    <t>069 Wpływy z różnych opłat</t>
  </si>
  <si>
    <t>75618 Wpływy z innych opłat stanowiących dochody jednostek samorządu terytorialnego na podstawie ustaw</t>
  </si>
  <si>
    <t>041 Wpływy z opłaty skarbowej</t>
  </si>
  <si>
    <t>75621 Udziały gmin w podatkach stanowiących dochód budżetu państwa</t>
  </si>
  <si>
    <t>001 Wpływy z podatku dochodowego od osób fizycznych</t>
  </si>
  <si>
    <t>002 Wpływy z podatku dochodowego od osób prawnych</t>
  </si>
  <si>
    <t>758 Różne rozliczenia</t>
  </si>
  <si>
    <t>75801 Część oświatowa subwencji ogólnej dla jednostek samorządu terytorialnego</t>
  </si>
  <si>
    <t>292 Subwencje ogólne z budżetu państwa</t>
  </si>
  <si>
    <t>75807 Część wyrównawcza subwencji ogólnej dla gmin</t>
  </si>
  <si>
    <t>75814 Różne rozliczenia finansowe</t>
  </si>
  <si>
    <t>75831 Część równoważąca subwencji ogólnej dla gmin</t>
  </si>
  <si>
    <t>801 Oświata i wychowanie</t>
  </si>
  <si>
    <t>80101 Szkoły podstawowe</t>
  </si>
  <si>
    <t>097 Wpływy z różnych dochodów</t>
  </si>
  <si>
    <t>203 Dotacje celowe otrzymane z budżetu państwa na realizację własnych zadań bieżących gmin (związków gmin, związków powiatowo-gminnych)</t>
  </si>
  <si>
    <t>270 Środki na dofinansowanie własnych zadań bieżących gmin, powiatów (związków gmin, związków powiatowo-gminnych,związków powiatów), samorządów województw, pozyskane z innych źródeł</t>
  </si>
  <si>
    <t>80103 Oddziały przedszkolne w szkołach podstawowych</t>
  </si>
  <si>
    <t xml:space="preserve">80104 Przedszkola </t>
  </si>
  <si>
    <t>246 Środki otrzymane od pozostałych jednostek zaliczanych do sektora finansów publicznych na realizacje zadań bieżących jednostek zaliczanych do sektora finansów publicznych</t>
  </si>
  <si>
    <t>626 Dotacje otrzymane z państwowych funduszy celowych na finansowanie lub dofinansowanie kosztów realizacji inwestycji i zakupów inwestycyjnych jednostek sektora finansów publicznych</t>
  </si>
  <si>
    <t>80148 Stołówki szkolne i przedszkolne</t>
  </si>
  <si>
    <t>80195 Pozostała działalność</t>
  </si>
  <si>
    <t>205 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</si>
  <si>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625 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</si>
  <si>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851 Ochrona zdrowia</t>
  </si>
  <si>
    <t>85154 Przeciwdziałanie alkoholizmowi</t>
  </si>
  <si>
    <t>048 Wpływy z opłat za zezwolenia na sprzedaż napojów alkoholowych</t>
  </si>
  <si>
    <t>85195 Pozostała działalność</t>
  </si>
  <si>
    <t>852 Pomoc społeczna</t>
  </si>
  <si>
    <t>85203 Ośrodki wsparcia</t>
  </si>
  <si>
    <t>631 Dotacje celowe otrzymane z budżetu państwa na inwestycje i zakupy inwestycyjne z zakresu administracji rządowej oraz innych zadań zleconych gminom ustawami</t>
  </si>
  <si>
    <t>85213 Składki na ubezpieczenie zdrowotne opłacane za osoby pobierające niektóre świadczenia z pomocy społecznej, niektóre świadczenia rodzinne oraz za osoby uczestniczące w zajęciach w centrum integracji społecznej.</t>
  </si>
  <si>
    <t>85214 Zasiłki okresowe, celowe i pomoc w naturze oraz składki na ubezpieczenia emerytalne i rentowe</t>
  </si>
  <si>
    <t>85216 Zasiłki stałe</t>
  </si>
  <si>
    <t>094 Wpływy z rozliczeń/zwrotów z lat ubiegłych</t>
  </si>
  <si>
    <t>85219 Ośrodki pomocy społecznej</t>
  </si>
  <si>
    <t>85230 Pomoc w zakresie dożywiania</t>
  </si>
  <si>
    <t>854 Edukacyjna opieka wychowawcza</t>
  </si>
  <si>
    <t>85415 Pomoc materialna dla uczniów o charakterze socjalnym</t>
  </si>
  <si>
    <t>855 Rodzina</t>
  </si>
  <si>
    <t>85501 Świadczenie wychowawcze</t>
  </si>
  <si>
    <t>206 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</si>
  <si>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 xml:space="preserve">85502 Świadczenia rodzinne, świadczenie z funduszu alimentacyjnego oraz składki na ubezpieczenia emerytalne i rentowe z ubezpieczenia społecznego
</t>
  </si>
  <si>
    <t>85503 Karta Dużej Rodziny</t>
  </si>
  <si>
    <t>85504 Wspieranie rodziny</t>
  </si>
  <si>
    <t>900 Gospodarka komunalna i ochrona środowiska</t>
  </si>
  <si>
    <t>90001 Gospodarka ściekowa i ochrona wód</t>
  </si>
  <si>
    <t>90002 Gospodarka odpadami</t>
  </si>
  <si>
    <t>90019 Wpływy i wydatki związane z gromadzeniem środków z opłat i kar za korzystanie ze środowiska</t>
  </si>
  <si>
    <t>058 Wpływy z tytułu grzywien i innych kar pieniężnych od osób prawnych i innych jednostek organizacyjnych</t>
  </si>
  <si>
    <t>90095 Pozostała działalność</t>
  </si>
  <si>
    <t>096 Wpływy z otrzymanych spadków, zapisów i darowizn w postaci pieniężnej</t>
  </si>
  <si>
    <t xml:space="preserve">097 Wpływy z różnych dochodów </t>
  </si>
  <si>
    <t xml:space="preserve">095 Wpływy z tyt. kar i odszkodowań wynikających z umów </t>
  </si>
  <si>
    <t xml:space="preserve">75023 Urzędy gmin </t>
  </si>
  <si>
    <t>75075 Pozostała działalność</t>
  </si>
  <si>
    <t xml:space="preserve">668 Wpłata środków finans. z niewykorzystanych w terminie wydatków, które nie wygasają z upływem roku budżetowego </t>
  </si>
  <si>
    <t xml:space="preserve">90020 Wpływy i wydatki związane z gromadzeniem środków z opłat produktowych </t>
  </si>
  <si>
    <t xml:space="preserve">040 Wpływy z opłaty produktowej </t>
  </si>
  <si>
    <t xml:space="preserve">926 Kultura fizyczna </t>
  </si>
  <si>
    <t xml:space="preserve">92605 Zadania w zakresie kultury fizycznej </t>
  </si>
  <si>
    <t xml:space="preserve">RAZEM DOCHODY </t>
  </si>
  <si>
    <t>INFORMACJA O WYKONANIU PLANU DOCHODÓW ZA I PÓŁROCZE 2017 R.</t>
  </si>
  <si>
    <t>2010 Dotacje celowe otrzymane z budżetu państwa na realizację zadań bieżących z zakresu administracji rządowej oraz innych zadań zleconych gminie (związkom gmin, związkom powiatowo-gminnym) ustawami</t>
  </si>
  <si>
    <t>6310 Dotacje celowe otrzymane z budżetu państwa na inwestycje i zakupy inwestycyjne z zakresu administracji rządowej oraz innych zadań zleconych gminom ustawami</t>
  </si>
  <si>
    <t>2060 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</si>
  <si>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INFORMACJA O WYKONANIU PLANU DOCHODÓW na zadania zlecone za I półrocze 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</si>
</sst>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.7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53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2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5" fillId="34" borderId="10" xfId="0" applyFont="1" applyFill="1" applyBorder="1" applyAlignment="1" applyProtection="1">
      <alignment horizontal="left" vertical="center" wrapText="1" shrinkToFit="1"/>
      <protection locked="0"/>
    </xf>
    <xf numFmtId="0" fontId="5" fillId="35" borderId="10" xfId="0" applyFont="1" applyFill="1" applyBorder="1" applyAlignment="1" applyProtection="1">
      <alignment horizontal="left" vertical="center" wrapText="1" indent="2" shrinkToFit="1"/>
      <protection locked="0"/>
    </xf>
    <xf numFmtId="0" fontId="5" fillId="36" borderId="10" xfId="0" applyFont="1" applyFill="1" applyBorder="1" applyAlignment="1" applyProtection="1">
      <alignment horizontal="left" vertical="center" wrapText="1" indent="4" shrinkToFi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6" borderId="11" xfId="0" applyFont="1" applyFill="1" applyBorder="1" applyAlignment="1" applyProtection="1">
      <alignment horizontal="left" vertical="center" wrapText="1" indent="4" shrinkToFit="1"/>
      <protection locked="0"/>
    </xf>
    <xf numFmtId="4" fontId="5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6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8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9" borderId="12" xfId="0" applyNumberFormat="1" applyFont="1" applyFill="1" applyBorder="1" applyAlignment="1" applyProtection="1">
      <alignment horizontal="right" vertical="center" wrapText="1" shrinkToFit="1"/>
      <protection locked="0"/>
    </xf>
    <xf numFmtId="10" fontId="6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6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6" borderId="12" xfId="0" applyFont="1" applyFill="1" applyBorder="1" applyAlignment="1" applyProtection="1">
      <alignment horizontal="center" vertical="center" wrapText="1" shrinkToFit="1"/>
      <protection locked="0"/>
    </xf>
    <xf numFmtId="0" fontId="1" fillId="33" borderId="14" xfId="0" applyFont="1" applyFill="1" applyBorder="1" applyAlignment="1" applyProtection="1">
      <alignment horizontal="center" vertical="center" wrapText="1" shrinkToFit="1"/>
      <protection locked="0"/>
    </xf>
    <xf numFmtId="0" fontId="1" fillId="33" borderId="15" xfId="0" applyFont="1" applyFill="1" applyBorder="1" applyAlignment="1" applyProtection="1">
      <alignment horizontal="center" vertical="center" wrapText="1" shrinkToFit="1"/>
      <protection locked="0"/>
    </xf>
    <xf numFmtId="0" fontId="1" fillId="33" borderId="16" xfId="0" applyFont="1" applyFill="1" applyBorder="1" applyAlignment="1" applyProtection="1">
      <alignment horizontal="left" vertical="center" wrapText="1" shrinkToFit="1"/>
      <protection locked="0"/>
    </xf>
    <xf numFmtId="10" fontId="5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5" fillId="37" borderId="11" xfId="0" applyNumberFormat="1" applyFont="1" applyFill="1" applyBorder="1" applyAlignment="1" applyProtection="1">
      <alignment horizontal="right" vertical="center" wrapText="1" shrinkToFit="1"/>
      <protection locked="0"/>
    </xf>
    <xf numFmtId="10" fontId="5" fillId="37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showGridLines="0" zoomScale="64" zoomScaleNormal="64" zoomScalePageLayoutView="0" workbookViewId="0" topLeftCell="A1">
      <selection activeCell="J13" sqref="J13"/>
    </sheetView>
  </sheetViews>
  <sheetFormatPr defaultColWidth="9.33203125" defaultRowHeight="12.75"/>
  <cols>
    <col min="1" max="1" width="9.5" style="0" customWidth="1"/>
    <col min="2" max="2" width="93.33203125" style="0" customWidth="1"/>
    <col min="3" max="3" width="19.33203125" style="0" customWidth="1"/>
    <col min="4" max="4" width="22.83203125" style="0" customWidth="1"/>
    <col min="5" max="5" width="24.33203125" style="0" customWidth="1"/>
    <col min="6" max="6" width="12.66015625" style="0" customWidth="1"/>
  </cols>
  <sheetData>
    <row r="1" spans="1:6" ht="31.5" customHeight="1">
      <c r="A1" s="26" t="s">
        <v>111</v>
      </c>
      <c r="B1" s="26"/>
      <c r="C1" s="26"/>
      <c r="D1" s="26"/>
      <c r="E1" s="26"/>
      <c r="F1" s="26"/>
    </row>
    <row r="2" spans="2:6" ht="15" customHeight="1">
      <c r="B2" s="1"/>
      <c r="C2" s="24"/>
      <c r="D2" s="24"/>
      <c r="E2" s="24"/>
      <c r="F2" s="24"/>
    </row>
    <row r="3" spans="2:6" ht="33.75" customHeight="1" thickBot="1">
      <c r="B3" s="25"/>
      <c r="C3" s="25"/>
      <c r="D3" s="25"/>
      <c r="E3" s="25"/>
      <c r="F3" s="25"/>
    </row>
    <row r="4" spans="2:6" ht="31.5" customHeight="1">
      <c r="B4" s="20" t="s">
        <v>0</v>
      </c>
      <c r="C4" s="18" t="s">
        <v>1</v>
      </c>
      <c r="D4" s="18" t="s">
        <v>2</v>
      </c>
      <c r="E4" s="18" t="s">
        <v>3</v>
      </c>
      <c r="F4" s="19" t="s">
        <v>4</v>
      </c>
    </row>
    <row r="5" spans="2:6" ht="31.5" customHeight="1">
      <c r="B5" s="2" t="s">
        <v>5</v>
      </c>
      <c r="C5" s="5">
        <v>5500</v>
      </c>
      <c r="D5" s="5">
        <v>396508.76</v>
      </c>
      <c r="E5" s="5">
        <f>E6</f>
        <v>394870.34</v>
      </c>
      <c r="F5" s="21">
        <f>E5/D5</f>
        <v>0.9958678844825523</v>
      </c>
    </row>
    <row r="6" spans="2:6" ht="31.5" customHeight="1">
      <c r="B6" s="3" t="s">
        <v>6</v>
      </c>
      <c r="C6" s="6">
        <v>5500</v>
      </c>
      <c r="D6" s="6">
        <v>396508.76</v>
      </c>
      <c r="E6" s="6">
        <f>E7+E8</f>
        <v>394870.34</v>
      </c>
      <c r="F6" s="21">
        <f aca="true" t="shared" si="0" ref="F6:F78">E6/D6</f>
        <v>0.9958678844825523</v>
      </c>
    </row>
    <row r="7" spans="2:6" ht="58.5" customHeight="1">
      <c r="B7" s="4" t="s">
        <v>7</v>
      </c>
      <c r="C7" s="7">
        <v>5500</v>
      </c>
      <c r="D7" s="7">
        <v>5500</v>
      </c>
      <c r="E7" s="7">
        <v>3861.58</v>
      </c>
      <c r="F7" s="21">
        <f t="shared" si="0"/>
        <v>0.7021054545454545</v>
      </c>
    </row>
    <row r="8" spans="2:6" ht="60.75" customHeight="1">
      <c r="B8" s="4" t="s">
        <v>8</v>
      </c>
      <c r="C8" s="7">
        <v>0</v>
      </c>
      <c r="D8" s="7">
        <v>391008.76</v>
      </c>
      <c r="E8" s="7">
        <v>391008.76</v>
      </c>
      <c r="F8" s="21">
        <f t="shared" si="0"/>
        <v>1</v>
      </c>
    </row>
    <row r="9" spans="2:6" ht="31.5" customHeight="1">
      <c r="B9" s="2" t="s">
        <v>9</v>
      </c>
      <c r="C9" s="5">
        <v>604000</v>
      </c>
      <c r="D9" s="5">
        <v>604000</v>
      </c>
      <c r="E9" s="5">
        <f>E10</f>
        <v>353084.39999999997</v>
      </c>
      <c r="F9" s="21">
        <f t="shared" si="0"/>
        <v>0.5845768211920529</v>
      </c>
    </row>
    <row r="10" spans="2:6" ht="31.5" customHeight="1">
      <c r="B10" s="3" t="s">
        <v>10</v>
      </c>
      <c r="C10" s="6">
        <v>604000</v>
      </c>
      <c r="D10" s="6">
        <v>604000</v>
      </c>
      <c r="E10" s="6">
        <f>E11+E12+E13+E14</f>
        <v>353084.39999999997</v>
      </c>
      <c r="F10" s="21">
        <f t="shared" si="0"/>
        <v>0.5845768211920529</v>
      </c>
    </row>
    <row r="11" spans="2:6" ht="31.5" customHeight="1">
      <c r="B11" s="4" t="s">
        <v>11</v>
      </c>
      <c r="C11" s="7">
        <v>600000</v>
      </c>
      <c r="D11" s="7">
        <v>600000</v>
      </c>
      <c r="E11" s="7">
        <v>303271.98</v>
      </c>
      <c r="F11" s="21">
        <f t="shared" si="0"/>
        <v>0.5054533</v>
      </c>
    </row>
    <row r="12" spans="2:6" ht="31.5" customHeight="1">
      <c r="B12" s="4" t="s">
        <v>12</v>
      </c>
      <c r="C12" s="7">
        <v>4000</v>
      </c>
      <c r="D12" s="7">
        <v>4000</v>
      </c>
      <c r="E12" s="7">
        <v>683.42</v>
      </c>
      <c r="F12" s="21">
        <f t="shared" si="0"/>
        <v>0.17085499999999998</v>
      </c>
    </row>
    <row r="13" spans="2:6" ht="31.5" customHeight="1">
      <c r="B13" s="4" t="s">
        <v>100</v>
      </c>
      <c r="C13" s="7"/>
      <c r="D13" s="7"/>
      <c r="E13" s="7">
        <v>1400</v>
      </c>
      <c r="F13" s="21"/>
    </row>
    <row r="14" spans="2:6" ht="31.5" customHeight="1">
      <c r="B14" s="4" t="s">
        <v>101</v>
      </c>
      <c r="C14" s="7"/>
      <c r="D14" s="7"/>
      <c r="E14" s="7">
        <v>47729</v>
      </c>
      <c r="F14" s="21"/>
    </row>
    <row r="15" spans="2:6" ht="31.5" customHeight="1">
      <c r="B15" s="2" t="s">
        <v>13</v>
      </c>
      <c r="C15" s="5">
        <v>666947</v>
      </c>
      <c r="D15" s="5">
        <v>666947</v>
      </c>
      <c r="E15" s="5">
        <f>E16+E19+E24</f>
        <v>114944.22</v>
      </c>
      <c r="F15" s="21">
        <f t="shared" si="0"/>
        <v>0.1723438594071193</v>
      </c>
    </row>
    <row r="16" spans="2:6" ht="31.5" customHeight="1">
      <c r="B16" s="3" t="s">
        <v>14</v>
      </c>
      <c r="C16" s="6">
        <v>100000</v>
      </c>
      <c r="D16" s="6">
        <v>100000</v>
      </c>
      <c r="E16" s="6">
        <f>E17+E18</f>
        <v>95648.32</v>
      </c>
      <c r="F16" s="21">
        <f t="shared" si="0"/>
        <v>0.9564832000000001</v>
      </c>
    </row>
    <row r="17" spans="2:6" ht="31.5" customHeight="1">
      <c r="B17" s="4" t="s">
        <v>11</v>
      </c>
      <c r="C17" s="7">
        <v>50000</v>
      </c>
      <c r="D17" s="7">
        <v>50000</v>
      </c>
      <c r="E17" s="7">
        <v>45984.77</v>
      </c>
      <c r="F17" s="21">
        <f t="shared" si="0"/>
        <v>0.9196953999999999</v>
      </c>
    </row>
    <row r="18" spans="2:6" ht="39.75" customHeight="1">
      <c r="B18" s="4" t="s">
        <v>15</v>
      </c>
      <c r="C18" s="7">
        <v>50000</v>
      </c>
      <c r="D18" s="7">
        <v>50000</v>
      </c>
      <c r="E18" s="7">
        <v>49663.55</v>
      </c>
      <c r="F18" s="21">
        <f t="shared" si="0"/>
        <v>0.993271</v>
      </c>
    </row>
    <row r="19" spans="2:6" ht="31.5" customHeight="1">
      <c r="B19" s="3" t="s">
        <v>16</v>
      </c>
      <c r="C19" s="6">
        <v>566547</v>
      </c>
      <c r="D19" s="6">
        <v>566547</v>
      </c>
      <c r="E19" s="6">
        <f>E20+E23+E21+E22</f>
        <v>8632.58</v>
      </c>
      <c r="F19" s="21">
        <f t="shared" si="0"/>
        <v>0.015237182440291803</v>
      </c>
    </row>
    <row r="20" spans="2:6" ht="31.5" customHeight="1">
      <c r="B20" s="4" t="s">
        <v>17</v>
      </c>
      <c r="C20" s="7">
        <v>4000</v>
      </c>
      <c r="D20" s="7">
        <v>4000</v>
      </c>
      <c r="E20" s="7">
        <v>2835.75</v>
      </c>
      <c r="F20" s="21">
        <f t="shared" si="0"/>
        <v>0.7089375</v>
      </c>
    </row>
    <row r="21" spans="2:6" ht="31.5" customHeight="1">
      <c r="B21" s="4" t="s">
        <v>102</v>
      </c>
      <c r="C21" s="7"/>
      <c r="D21" s="7"/>
      <c r="E21" s="7">
        <v>5015.33</v>
      </c>
      <c r="F21" s="21"/>
    </row>
    <row r="22" spans="2:6" ht="31.5" customHeight="1">
      <c r="B22" s="4" t="s">
        <v>101</v>
      </c>
      <c r="C22" s="7"/>
      <c r="D22" s="7"/>
      <c r="E22" s="7">
        <v>781.5</v>
      </c>
      <c r="F22" s="21"/>
    </row>
    <row r="23" spans="2:6" ht="39.75" customHeight="1">
      <c r="B23" s="4" t="s">
        <v>18</v>
      </c>
      <c r="C23" s="7">
        <v>562547</v>
      </c>
      <c r="D23" s="7">
        <v>562547</v>
      </c>
      <c r="E23" s="7">
        <v>0</v>
      </c>
      <c r="F23" s="21">
        <f t="shared" si="0"/>
        <v>0</v>
      </c>
    </row>
    <row r="24" spans="2:6" ht="31.5" customHeight="1">
      <c r="B24" s="3" t="s">
        <v>19</v>
      </c>
      <c r="C24" s="6">
        <v>400</v>
      </c>
      <c r="D24" s="6">
        <v>400</v>
      </c>
      <c r="E24" s="6">
        <f>E26+E25</f>
        <v>10663.32</v>
      </c>
      <c r="F24" s="21">
        <f t="shared" si="0"/>
        <v>26.6583</v>
      </c>
    </row>
    <row r="25" spans="2:6" ht="31.5" customHeight="1">
      <c r="B25" s="4" t="s">
        <v>24</v>
      </c>
      <c r="C25" s="8"/>
      <c r="D25" s="8"/>
      <c r="E25" s="8">
        <v>10221.9</v>
      </c>
      <c r="F25" s="21"/>
    </row>
    <row r="26" spans="2:6" ht="31.5" customHeight="1">
      <c r="B26" s="4" t="s">
        <v>12</v>
      </c>
      <c r="C26" s="7">
        <v>400</v>
      </c>
      <c r="D26" s="7">
        <v>400</v>
      </c>
      <c r="E26" s="7">
        <v>441.42</v>
      </c>
      <c r="F26" s="21">
        <f t="shared" si="0"/>
        <v>1.10355</v>
      </c>
    </row>
    <row r="27" spans="2:6" ht="31.5" customHeight="1">
      <c r="B27" s="2" t="s">
        <v>20</v>
      </c>
      <c r="C27" s="5">
        <v>284500</v>
      </c>
      <c r="D27" s="5">
        <v>284500</v>
      </c>
      <c r="E27" s="5">
        <f>E28+E34</f>
        <v>164487.95</v>
      </c>
      <c r="F27" s="21">
        <f t="shared" si="0"/>
        <v>0.5781650263620387</v>
      </c>
    </row>
    <row r="28" spans="2:6" ht="31.5" customHeight="1">
      <c r="B28" s="3" t="s">
        <v>21</v>
      </c>
      <c r="C28" s="6">
        <v>244500</v>
      </c>
      <c r="D28" s="6">
        <v>244500</v>
      </c>
      <c r="E28" s="6">
        <f>E29+E30+E31+E32+E33</f>
        <v>126722.75</v>
      </c>
      <c r="F28" s="21">
        <f t="shared" si="0"/>
        <v>0.5182934560327198</v>
      </c>
    </row>
    <row r="29" spans="2:6" ht="31.5" customHeight="1">
      <c r="B29" s="4" t="s">
        <v>22</v>
      </c>
      <c r="C29" s="7">
        <v>2000</v>
      </c>
      <c r="D29" s="7">
        <v>2000</v>
      </c>
      <c r="E29" s="7">
        <v>1873.05</v>
      </c>
      <c r="F29" s="21">
        <f t="shared" si="0"/>
        <v>0.9365249999999999</v>
      </c>
    </row>
    <row r="30" spans="2:6" ht="54.75" customHeight="1">
      <c r="B30" s="4" t="s">
        <v>7</v>
      </c>
      <c r="C30" s="7">
        <v>210000</v>
      </c>
      <c r="D30" s="7">
        <v>210000</v>
      </c>
      <c r="E30" s="7">
        <v>113800.93</v>
      </c>
      <c r="F30" s="21">
        <f t="shared" si="0"/>
        <v>0.5419091904761905</v>
      </c>
    </row>
    <row r="31" spans="2:6" ht="31.5" customHeight="1">
      <c r="B31" s="4" t="s">
        <v>23</v>
      </c>
      <c r="C31" s="7">
        <v>30000</v>
      </c>
      <c r="D31" s="7">
        <v>30000</v>
      </c>
      <c r="E31" s="7">
        <v>9858.45</v>
      </c>
      <c r="F31" s="21">
        <f t="shared" si="0"/>
        <v>0.32861500000000005</v>
      </c>
    </row>
    <row r="32" spans="2:6" ht="31.5" customHeight="1">
      <c r="B32" s="4" t="s">
        <v>24</v>
      </c>
      <c r="C32" s="7">
        <v>2000</v>
      </c>
      <c r="D32" s="7">
        <v>2000</v>
      </c>
      <c r="E32" s="7">
        <v>0</v>
      </c>
      <c r="F32" s="21">
        <f t="shared" si="0"/>
        <v>0</v>
      </c>
    </row>
    <row r="33" spans="2:6" ht="31.5" customHeight="1">
      <c r="B33" s="4" t="s">
        <v>12</v>
      </c>
      <c r="C33" s="7">
        <v>500</v>
      </c>
      <c r="D33" s="7">
        <v>500</v>
      </c>
      <c r="E33" s="7">
        <v>1190.32</v>
      </c>
      <c r="F33" s="21">
        <f t="shared" si="0"/>
        <v>2.38064</v>
      </c>
    </row>
    <row r="34" spans="2:6" ht="31.5" customHeight="1">
      <c r="B34" s="3" t="s">
        <v>25</v>
      </c>
      <c r="C34" s="6">
        <v>40000</v>
      </c>
      <c r="D34" s="6">
        <v>40000</v>
      </c>
      <c r="E34" s="6">
        <f>E35</f>
        <v>37765.2</v>
      </c>
      <c r="F34" s="21">
        <f t="shared" si="0"/>
        <v>0.9441299999999999</v>
      </c>
    </row>
    <row r="35" spans="2:6" ht="31.5" customHeight="1">
      <c r="B35" s="4" t="s">
        <v>11</v>
      </c>
      <c r="C35" s="7">
        <v>40000</v>
      </c>
      <c r="D35" s="7">
        <v>40000</v>
      </c>
      <c r="E35" s="7">
        <v>37765.2</v>
      </c>
      <c r="F35" s="21">
        <f t="shared" si="0"/>
        <v>0.9441299999999999</v>
      </c>
    </row>
    <row r="36" spans="2:6" ht="31.5" customHeight="1">
      <c r="B36" s="2" t="s">
        <v>26</v>
      </c>
      <c r="C36" s="5">
        <v>69963</v>
      </c>
      <c r="D36" s="5">
        <v>73466</v>
      </c>
      <c r="E36" s="5">
        <f>E37+E44+E40+E42</f>
        <v>52677.66</v>
      </c>
      <c r="F36" s="21">
        <f t="shared" si="0"/>
        <v>0.7170345465929818</v>
      </c>
    </row>
    <row r="37" spans="2:6" ht="31.5" customHeight="1">
      <c r="B37" s="3" t="s">
        <v>27</v>
      </c>
      <c r="C37" s="6">
        <v>63963</v>
      </c>
      <c r="D37" s="6">
        <v>67466</v>
      </c>
      <c r="E37" s="6">
        <f>E38+E39</f>
        <v>42437.66</v>
      </c>
      <c r="F37" s="21">
        <f t="shared" si="0"/>
        <v>0.6290229152461981</v>
      </c>
    </row>
    <row r="38" spans="2:6" ht="51.75" customHeight="1">
      <c r="B38" s="4" t="s">
        <v>8</v>
      </c>
      <c r="C38" s="7">
        <v>63956</v>
      </c>
      <c r="D38" s="7">
        <v>67459</v>
      </c>
      <c r="E38" s="7">
        <v>42437.66</v>
      </c>
      <c r="F38" s="21">
        <f t="shared" si="0"/>
        <v>0.6290881868987089</v>
      </c>
    </row>
    <row r="39" spans="2:6" ht="43.5" customHeight="1">
      <c r="B39" s="4" t="s">
        <v>28</v>
      </c>
      <c r="C39" s="7">
        <v>7</v>
      </c>
      <c r="D39" s="7">
        <v>7</v>
      </c>
      <c r="E39" s="7">
        <v>0</v>
      </c>
      <c r="F39" s="21">
        <f t="shared" si="0"/>
        <v>0</v>
      </c>
    </row>
    <row r="40" spans="2:6" ht="43.5" customHeight="1">
      <c r="B40" s="3" t="s">
        <v>103</v>
      </c>
      <c r="C40" s="9"/>
      <c r="D40" s="9"/>
      <c r="E40" s="9">
        <f>E41</f>
        <v>40</v>
      </c>
      <c r="F40" s="21"/>
    </row>
    <row r="41" spans="2:6" ht="43.5" customHeight="1">
      <c r="B41" s="4" t="s">
        <v>48</v>
      </c>
      <c r="C41" s="7"/>
      <c r="D41" s="7"/>
      <c r="E41" s="7">
        <v>40</v>
      </c>
      <c r="F41" s="21"/>
    </row>
    <row r="42" spans="2:6" ht="43.5" customHeight="1">
      <c r="B42" s="3" t="s">
        <v>104</v>
      </c>
      <c r="C42" s="9"/>
      <c r="D42" s="9"/>
      <c r="E42" s="9">
        <f>E43</f>
        <v>7200</v>
      </c>
      <c r="F42" s="21"/>
    </row>
    <row r="43" spans="2:6" ht="43.5" customHeight="1">
      <c r="B43" s="4" t="s">
        <v>100</v>
      </c>
      <c r="C43" s="7"/>
      <c r="D43" s="7"/>
      <c r="E43" s="7">
        <v>7200</v>
      </c>
      <c r="F43" s="21"/>
    </row>
    <row r="44" spans="2:6" ht="31.5" customHeight="1">
      <c r="B44" s="3" t="s">
        <v>29</v>
      </c>
      <c r="C44" s="6">
        <v>6000</v>
      </c>
      <c r="D44" s="6">
        <v>6000</v>
      </c>
      <c r="E44" s="6">
        <f>E45</f>
        <v>3000</v>
      </c>
      <c r="F44" s="21">
        <f t="shared" si="0"/>
        <v>0.5</v>
      </c>
    </row>
    <row r="45" spans="2:6" ht="52.5" customHeight="1">
      <c r="B45" s="4" t="s">
        <v>30</v>
      </c>
      <c r="C45" s="7">
        <v>6000</v>
      </c>
      <c r="D45" s="7">
        <v>6000</v>
      </c>
      <c r="E45" s="7">
        <v>3000</v>
      </c>
      <c r="F45" s="21">
        <f t="shared" si="0"/>
        <v>0.5</v>
      </c>
    </row>
    <row r="46" spans="2:6" ht="31.5" customHeight="1">
      <c r="B46" s="2" t="s">
        <v>31</v>
      </c>
      <c r="C46" s="5">
        <v>1608</v>
      </c>
      <c r="D46" s="5">
        <v>1608</v>
      </c>
      <c r="E46" s="5">
        <f>E47</f>
        <v>804</v>
      </c>
      <c r="F46" s="21">
        <f t="shared" si="0"/>
        <v>0.5</v>
      </c>
    </row>
    <row r="47" spans="2:6" ht="31.5" customHeight="1">
      <c r="B47" s="3" t="s">
        <v>32</v>
      </c>
      <c r="C47" s="6">
        <v>1608</v>
      </c>
      <c r="D47" s="6">
        <v>1608</v>
      </c>
      <c r="E47" s="6">
        <f>E48</f>
        <v>804</v>
      </c>
      <c r="F47" s="21">
        <f t="shared" si="0"/>
        <v>0.5</v>
      </c>
    </row>
    <row r="48" spans="2:6" ht="56.25" customHeight="1">
      <c r="B48" s="4" t="s">
        <v>8</v>
      </c>
      <c r="C48" s="7">
        <v>1608</v>
      </c>
      <c r="D48" s="7">
        <v>1608</v>
      </c>
      <c r="E48" s="7">
        <v>804</v>
      </c>
      <c r="F48" s="21">
        <f t="shared" si="0"/>
        <v>0.5</v>
      </c>
    </row>
    <row r="49" spans="2:6" ht="31.5" customHeight="1">
      <c r="B49" s="2" t="s">
        <v>33</v>
      </c>
      <c r="C49" s="5">
        <v>1900</v>
      </c>
      <c r="D49" s="5">
        <v>1900</v>
      </c>
      <c r="E49" s="5">
        <f>E50</f>
        <v>1900</v>
      </c>
      <c r="F49" s="21">
        <f t="shared" si="0"/>
        <v>1</v>
      </c>
    </row>
    <row r="50" spans="2:6" ht="31.5" customHeight="1">
      <c r="B50" s="3" t="s">
        <v>34</v>
      </c>
      <c r="C50" s="6">
        <v>1900</v>
      </c>
      <c r="D50" s="6">
        <v>1900</v>
      </c>
      <c r="E50" s="6">
        <f>E51</f>
        <v>1900</v>
      </c>
      <c r="F50" s="21">
        <f t="shared" si="0"/>
        <v>1</v>
      </c>
    </row>
    <row r="51" spans="2:6" ht="60" customHeight="1">
      <c r="B51" s="4" t="s">
        <v>8</v>
      </c>
      <c r="C51" s="7">
        <v>1900</v>
      </c>
      <c r="D51" s="7">
        <v>1900</v>
      </c>
      <c r="E51" s="7">
        <v>1900</v>
      </c>
      <c r="F51" s="21">
        <f t="shared" si="0"/>
        <v>1</v>
      </c>
    </row>
    <row r="52" spans="2:6" ht="31.5" customHeight="1">
      <c r="B52" s="2" t="s">
        <v>35</v>
      </c>
      <c r="C52" s="5">
        <v>7307343</v>
      </c>
      <c r="D52" s="5">
        <v>7305602</v>
      </c>
      <c r="E52" s="5">
        <f>E55+E63+E73+E76+E53</f>
        <v>3640731.1399999997</v>
      </c>
      <c r="F52" s="21">
        <f t="shared" si="0"/>
        <v>0.49834786236644146</v>
      </c>
    </row>
    <row r="53" spans="2:6" ht="31.5" customHeight="1">
      <c r="B53" s="3" t="s">
        <v>36</v>
      </c>
      <c r="C53" s="6">
        <v>3500</v>
      </c>
      <c r="D53" s="6">
        <v>3500</v>
      </c>
      <c r="E53" s="6">
        <f>E54</f>
        <v>1518</v>
      </c>
      <c r="F53" s="21">
        <f t="shared" si="0"/>
        <v>0.4337142857142857</v>
      </c>
    </row>
    <row r="54" spans="2:6" ht="31.5" customHeight="1">
      <c r="B54" s="4" t="s">
        <v>37</v>
      </c>
      <c r="C54" s="7">
        <v>3500</v>
      </c>
      <c r="D54" s="7">
        <v>3500</v>
      </c>
      <c r="E54" s="7">
        <v>1518</v>
      </c>
      <c r="F54" s="21">
        <f t="shared" si="0"/>
        <v>0.4337142857142857</v>
      </c>
    </row>
    <row r="55" spans="2:6" ht="39.75" customHeight="1">
      <c r="B55" s="3" t="s">
        <v>38</v>
      </c>
      <c r="C55" s="6">
        <v>1139460</v>
      </c>
      <c r="D55" s="6">
        <v>1139460</v>
      </c>
      <c r="E55" s="6">
        <f>SUM(E56:E62)</f>
        <v>553470.1</v>
      </c>
      <c r="F55" s="21">
        <f t="shared" si="0"/>
        <v>0.48573017043160793</v>
      </c>
    </row>
    <row r="56" spans="2:6" ht="31.5" customHeight="1">
      <c r="B56" s="4" t="s">
        <v>39</v>
      </c>
      <c r="C56" s="7">
        <v>1030700</v>
      </c>
      <c r="D56" s="7">
        <v>1030700</v>
      </c>
      <c r="E56" s="7">
        <v>497544.9</v>
      </c>
      <c r="F56" s="21">
        <f t="shared" si="0"/>
        <v>0.48272523527699623</v>
      </c>
    </row>
    <row r="57" spans="2:6" ht="31.5" customHeight="1">
      <c r="B57" s="4" t="s">
        <v>40</v>
      </c>
      <c r="C57" s="7">
        <v>3160</v>
      </c>
      <c r="D57" s="7">
        <v>3160</v>
      </c>
      <c r="E57" s="7">
        <v>2797</v>
      </c>
      <c r="F57" s="21">
        <f t="shared" si="0"/>
        <v>0.8851265822784811</v>
      </c>
    </row>
    <row r="58" spans="2:6" ht="31.5" customHeight="1">
      <c r="B58" s="4" t="s">
        <v>41</v>
      </c>
      <c r="C58" s="7">
        <v>46600</v>
      </c>
      <c r="D58" s="7">
        <v>46600</v>
      </c>
      <c r="E58" s="7">
        <v>23425</v>
      </c>
      <c r="F58" s="21">
        <f t="shared" si="0"/>
        <v>0.5026824034334764</v>
      </c>
    </row>
    <row r="59" spans="2:6" ht="31.5" customHeight="1">
      <c r="B59" s="4" t="s">
        <v>42</v>
      </c>
      <c r="C59" s="7">
        <v>56000</v>
      </c>
      <c r="D59" s="7">
        <v>56000</v>
      </c>
      <c r="E59" s="7">
        <v>27958</v>
      </c>
      <c r="F59" s="21">
        <f t="shared" si="0"/>
        <v>0.49925</v>
      </c>
    </row>
    <row r="60" spans="2:6" ht="31.5" customHeight="1">
      <c r="B60" s="4" t="s">
        <v>43</v>
      </c>
      <c r="C60" s="7">
        <v>1000</v>
      </c>
      <c r="D60" s="7">
        <v>1000</v>
      </c>
      <c r="E60" s="7">
        <v>866</v>
      </c>
      <c r="F60" s="21">
        <f t="shared" si="0"/>
        <v>0.866</v>
      </c>
    </row>
    <row r="61" spans="2:6" ht="31.5" customHeight="1">
      <c r="B61" s="4" t="s">
        <v>48</v>
      </c>
      <c r="C61" s="7"/>
      <c r="D61" s="7"/>
      <c r="E61" s="7">
        <v>87.2</v>
      </c>
      <c r="F61" s="21"/>
    </row>
    <row r="62" spans="2:6" ht="31.5" customHeight="1">
      <c r="B62" s="4" t="s">
        <v>44</v>
      </c>
      <c r="C62" s="7">
        <v>2000</v>
      </c>
      <c r="D62" s="7">
        <v>2000</v>
      </c>
      <c r="E62" s="7">
        <v>792</v>
      </c>
      <c r="F62" s="21">
        <f t="shared" si="0"/>
        <v>0.396</v>
      </c>
    </row>
    <row r="63" spans="2:6" ht="39.75" customHeight="1">
      <c r="B63" s="3" t="s">
        <v>45</v>
      </c>
      <c r="C63" s="6">
        <v>1930700</v>
      </c>
      <c r="D63" s="6">
        <v>1930700</v>
      </c>
      <c r="E63" s="6">
        <f>SUM(E64:E72)</f>
        <v>1165554.3599999999</v>
      </c>
      <c r="F63" s="21">
        <f t="shared" si="0"/>
        <v>0.6036952193504945</v>
      </c>
    </row>
    <row r="64" spans="2:6" ht="31.5" customHeight="1">
      <c r="B64" s="4" t="s">
        <v>39</v>
      </c>
      <c r="C64" s="7">
        <v>872500</v>
      </c>
      <c r="D64" s="7">
        <v>872500</v>
      </c>
      <c r="E64" s="7">
        <v>491711.96</v>
      </c>
      <c r="F64" s="21">
        <f t="shared" si="0"/>
        <v>0.5635667163323782</v>
      </c>
    </row>
    <row r="65" spans="2:6" ht="31.5" customHeight="1">
      <c r="B65" s="4" t="s">
        <v>40</v>
      </c>
      <c r="C65" s="7">
        <v>518600</v>
      </c>
      <c r="D65" s="7">
        <v>518600</v>
      </c>
      <c r="E65" s="7">
        <v>321245.48</v>
      </c>
      <c r="F65" s="21">
        <f t="shared" si="0"/>
        <v>0.6194475125337446</v>
      </c>
    </row>
    <row r="66" spans="2:6" ht="31.5" customHeight="1">
      <c r="B66" s="4" t="s">
        <v>41</v>
      </c>
      <c r="C66" s="7">
        <v>86200</v>
      </c>
      <c r="D66" s="7">
        <v>86200</v>
      </c>
      <c r="E66" s="7">
        <v>57837.94</v>
      </c>
      <c r="F66" s="21">
        <f t="shared" si="0"/>
        <v>0.6709737819025522</v>
      </c>
    </row>
    <row r="67" spans="2:6" ht="31.5" customHeight="1">
      <c r="B67" s="4" t="s">
        <v>42</v>
      </c>
      <c r="C67" s="7">
        <v>191900</v>
      </c>
      <c r="D67" s="7">
        <v>191900</v>
      </c>
      <c r="E67" s="7">
        <v>94062</v>
      </c>
      <c r="F67" s="21">
        <f t="shared" si="0"/>
        <v>0.49016154247003646</v>
      </c>
    </row>
    <row r="68" spans="2:6" ht="31.5" customHeight="1">
      <c r="B68" s="4" t="s">
        <v>46</v>
      </c>
      <c r="C68" s="7">
        <v>25000</v>
      </c>
      <c r="D68" s="7">
        <v>25000</v>
      </c>
      <c r="E68" s="7">
        <v>48479</v>
      </c>
      <c r="F68" s="21">
        <f t="shared" si="0"/>
        <v>1.93916</v>
      </c>
    </row>
    <row r="69" spans="2:6" ht="31.5" customHeight="1">
      <c r="B69" s="4" t="s">
        <v>47</v>
      </c>
      <c r="C69" s="7">
        <v>130000</v>
      </c>
      <c r="D69" s="7">
        <v>130000</v>
      </c>
      <c r="E69" s="7">
        <v>62049.5</v>
      </c>
      <c r="F69" s="21">
        <f t="shared" si="0"/>
        <v>0.47730384615384613</v>
      </c>
    </row>
    <row r="70" spans="2:6" ht="31.5" customHeight="1">
      <c r="B70" s="4" t="s">
        <v>43</v>
      </c>
      <c r="C70" s="7">
        <v>100000</v>
      </c>
      <c r="D70" s="7">
        <v>100000</v>
      </c>
      <c r="E70" s="7">
        <v>82088.01</v>
      </c>
      <c r="F70" s="21">
        <f t="shared" si="0"/>
        <v>0.8208801</v>
      </c>
    </row>
    <row r="71" spans="2:6" ht="31.5" customHeight="1">
      <c r="B71" s="4" t="s">
        <v>48</v>
      </c>
      <c r="C71" s="7">
        <v>1500</v>
      </c>
      <c r="D71" s="7">
        <v>1500</v>
      </c>
      <c r="E71" s="7">
        <v>1605.95</v>
      </c>
      <c r="F71" s="21">
        <f t="shared" si="0"/>
        <v>1.0706333333333333</v>
      </c>
    </row>
    <row r="72" spans="2:6" ht="31.5" customHeight="1">
      <c r="B72" s="4" t="s">
        <v>44</v>
      </c>
      <c r="C72" s="7">
        <v>5000</v>
      </c>
      <c r="D72" s="7">
        <v>5000</v>
      </c>
      <c r="E72" s="7">
        <v>6474.52</v>
      </c>
      <c r="F72" s="21">
        <f t="shared" si="0"/>
        <v>1.294904</v>
      </c>
    </row>
    <row r="73" spans="2:6" ht="31.5" customHeight="1">
      <c r="B73" s="3" t="s">
        <v>49</v>
      </c>
      <c r="C73" s="6">
        <v>20000</v>
      </c>
      <c r="D73" s="6">
        <v>20000</v>
      </c>
      <c r="E73" s="6">
        <f>E74+E75</f>
        <v>12387</v>
      </c>
      <c r="F73" s="21">
        <f t="shared" si="0"/>
        <v>0.61935</v>
      </c>
    </row>
    <row r="74" spans="2:6" ht="31.5" customHeight="1">
      <c r="B74" s="4" t="s">
        <v>50</v>
      </c>
      <c r="C74" s="7">
        <v>20000</v>
      </c>
      <c r="D74" s="7">
        <v>20000</v>
      </c>
      <c r="E74" s="7">
        <v>10387</v>
      </c>
      <c r="F74" s="21">
        <f t="shared" si="0"/>
        <v>0.51935</v>
      </c>
    </row>
    <row r="75" spans="2:6" ht="31.5" customHeight="1">
      <c r="B75" s="4" t="s">
        <v>48</v>
      </c>
      <c r="C75" s="7"/>
      <c r="D75" s="7"/>
      <c r="E75" s="7">
        <v>2000</v>
      </c>
      <c r="F75" s="21"/>
    </row>
    <row r="76" spans="2:6" ht="31.5" customHeight="1">
      <c r="B76" s="3" t="s">
        <v>51</v>
      </c>
      <c r="C76" s="6">
        <v>4213683</v>
      </c>
      <c r="D76" s="6">
        <v>4211942</v>
      </c>
      <c r="E76" s="6">
        <f>E77+E78</f>
        <v>1907801.68</v>
      </c>
      <c r="F76" s="21">
        <f t="shared" si="0"/>
        <v>0.45295060568260437</v>
      </c>
    </row>
    <row r="77" spans="2:6" ht="31.5" customHeight="1">
      <c r="B77" s="4" t="s">
        <v>52</v>
      </c>
      <c r="C77" s="7">
        <v>4163683</v>
      </c>
      <c r="D77" s="7">
        <v>4161942</v>
      </c>
      <c r="E77" s="7">
        <v>1899323</v>
      </c>
      <c r="F77" s="21">
        <f t="shared" si="0"/>
        <v>0.4563549900503179</v>
      </c>
    </row>
    <row r="78" spans="2:6" ht="31.5" customHeight="1">
      <c r="B78" s="4" t="s">
        <v>53</v>
      </c>
      <c r="C78" s="7">
        <v>50000</v>
      </c>
      <c r="D78" s="7">
        <v>50000</v>
      </c>
      <c r="E78" s="7">
        <v>8478.68</v>
      </c>
      <c r="F78" s="21">
        <f t="shared" si="0"/>
        <v>0.16957360000000002</v>
      </c>
    </row>
    <row r="79" spans="2:6" ht="31.5" customHeight="1">
      <c r="B79" s="2" t="s">
        <v>54</v>
      </c>
      <c r="C79" s="5">
        <v>10171325</v>
      </c>
      <c r="D79" s="5">
        <v>10167664</v>
      </c>
      <c r="E79" s="5">
        <f>E80+E82+E84+E88</f>
        <v>5686209.16</v>
      </c>
      <c r="F79" s="21">
        <f aca="true" t="shared" si="1" ref="F79:F145">E79/D79</f>
        <v>0.5592444006804316</v>
      </c>
    </row>
    <row r="80" spans="2:6" ht="31.5" customHeight="1">
      <c r="B80" s="3" t="s">
        <v>55</v>
      </c>
      <c r="C80" s="6">
        <v>5028272</v>
      </c>
      <c r="D80" s="6">
        <v>5023417</v>
      </c>
      <c r="E80" s="6">
        <f>E81</f>
        <v>3091336</v>
      </c>
      <c r="F80" s="21">
        <f t="shared" si="1"/>
        <v>0.6153851053973819</v>
      </c>
    </row>
    <row r="81" spans="2:6" ht="31.5" customHeight="1">
      <c r="B81" s="4" t="s">
        <v>56</v>
      </c>
      <c r="C81" s="7">
        <v>5028272</v>
      </c>
      <c r="D81" s="7">
        <v>5023417</v>
      </c>
      <c r="E81" s="7">
        <v>3091336</v>
      </c>
      <c r="F81" s="21">
        <f t="shared" si="1"/>
        <v>0.6153851053973819</v>
      </c>
    </row>
    <row r="82" spans="2:6" ht="31.5" customHeight="1">
      <c r="B82" s="3" t="s">
        <v>57</v>
      </c>
      <c r="C82" s="6">
        <v>5054559</v>
      </c>
      <c r="D82" s="6">
        <v>5054559</v>
      </c>
      <c r="E82" s="6">
        <f>E83</f>
        <v>2527278</v>
      </c>
      <c r="F82" s="21">
        <f t="shared" si="1"/>
        <v>0.49999970323820536</v>
      </c>
    </row>
    <row r="83" spans="2:6" ht="31.5" customHeight="1">
      <c r="B83" s="4" t="s">
        <v>56</v>
      </c>
      <c r="C83" s="7">
        <v>5054559</v>
      </c>
      <c r="D83" s="7">
        <v>5054559</v>
      </c>
      <c r="E83" s="7">
        <v>2527278</v>
      </c>
      <c r="F83" s="21">
        <f t="shared" si="1"/>
        <v>0.49999970323820536</v>
      </c>
    </row>
    <row r="84" spans="2:6" ht="31.5" customHeight="1">
      <c r="B84" s="3" t="s">
        <v>58</v>
      </c>
      <c r="C84" s="6">
        <v>10000</v>
      </c>
      <c r="D84" s="6">
        <v>11194</v>
      </c>
      <c r="E84" s="6">
        <f>E85+E87+E86</f>
        <v>28349.159999999996</v>
      </c>
      <c r="F84" s="21">
        <f t="shared" si="1"/>
        <v>2.532531713417902</v>
      </c>
    </row>
    <row r="85" spans="2:6" ht="31.5" customHeight="1">
      <c r="B85" s="4" t="s">
        <v>12</v>
      </c>
      <c r="C85" s="7">
        <v>10000</v>
      </c>
      <c r="D85" s="7">
        <v>11194</v>
      </c>
      <c r="E85" s="7">
        <v>18086.94</v>
      </c>
      <c r="F85" s="21">
        <f t="shared" si="1"/>
        <v>1.6157709487225298</v>
      </c>
    </row>
    <row r="86" spans="2:6" ht="31.5" customHeight="1">
      <c r="B86" s="4" t="s">
        <v>101</v>
      </c>
      <c r="C86" s="7"/>
      <c r="D86" s="7"/>
      <c r="E86" s="7">
        <v>211</v>
      </c>
      <c r="F86" s="21"/>
    </row>
    <row r="87" spans="2:6" ht="31.5" customHeight="1">
      <c r="B87" s="4" t="s">
        <v>105</v>
      </c>
      <c r="C87" s="7"/>
      <c r="D87" s="7"/>
      <c r="E87" s="7">
        <v>10051.22</v>
      </c>
      <c r="F87" s="21"/>
    </row>
    <row r="88" spans="2:6" ht="31.5" customHeight="1">
      <c r="B88" s="3" t="s">
        <v>59</v>
      </c>
      <c r="C88" s="6">
        <v>78494</v>
      </c>
      <c r="D88" s="6">
        <v>78494</v>
      </c>
      <c r="E88" s="6">
        <f>E89</f>
        <v>39246</v>
      </c>
      <c r="F88" s="21">
        <f t="shared" si="1"/>
        <v>0.4999872601727521</v>
      </c>
    </row>
    <row r="89" spans="2:6" ht="31.5" customHeight="1">
      <c r="B89" s="4" t="s">
        <v>56</v>
      </c>
      <c r="C89" s="7">
        <v>78494</v>
      </c>
      <c r="D89" s="7">
        <v>78494</v>
      </c>
      <c r="E89" s="7">
        <v>39246</v>
      </c>
      <c r="F89" s="21">
        <f t="shared" si="1"/>
        <v>0.4999872601727521</v>
      </c>
    </row>
    <row r="90" spans="2:6" ht="31.5" customHeight="1">
      <c r="B90" s="2" t="s">
        <v>60</v>
      </c>
      <c r="C90" s="5">
        <v>357177</v>
      </c>
      <c r="D90" s="5">
        <v>852541.86</v>
      </c>
      <c r="E90" s="5">
        <f>E91+E96+E98+E104+E107</f>
        <v>522070.93</v>
      </c>
      <c r="F90" s="21">
        <f t="shared" si="1"/>
        <v>0.612369848912756</v>
      </c>
    </row>
    <row r="91" spans="2:6" ht="31.5" customHeight="1">
      <c r="B91" s="3" t="s">
        <v>61</v>
      </c>
      <c r="C91" s="6">
        <v>6620</v>
      </c>
      <c r="D91" s="6">
        <v>22620</v>
      </c>
      <c r="E91" s="6">
        <f>E93+E94+E95+E92</f>
        <v>6071.87</v>
      </c>
      <c r="F91" s="21">
        <f t="shared" si="1"/>
        <v>0.2684292661361627</v>
      </c>
    </row>
    <row r="92" spans="2:6" ht="31.5" customHeight="1">
      <c r="B92" s="4" t="s">
        <v>12</v>
      </c>
      <c r="C92" s="7">
        <v>70</v>
      </c>
      <c r="D92" s="7">
        <v>70</v>
      </c>
      <c r="E92" s="7">
        <v>11.87</v>
      </c>
      <c r="F92" s="21">
        <f t="shared" si="1"/>
        <v>0.16957142857142857</v>
      </c>
    </row>
    <row r="93" spans="2:6" ht="31.5" customHeight="1">
      <c r="B93" s="4" t="s">
        <v>62</v>
      </c>
      <c r="C93" s="7">
        <v>550</v>
      </c>
      <c r="D93" s="7">
        <v>550</v>
      </c>
      <c r="E93" s="7">
        <v>60</v>
      </c>
      <c r="F93" s="21">
        <f t="shared" si="1"/>
        <v>0.10909090909090909</v>
      </c>
    </row>
    <row r="94" spans="2:6" ht="31.5" customHeight="1">
      <c r="B94" s="4" t="s">
        <v>63</v>
      </c>
      <c r="C94" s="7">
        <v>0</v>
      </c>
      <c r="D94" s="7">
        <v>16000</v>
      </c>
      <c r="E94" s="7">
        <v>0</v>
      </c>
      <c r="F94" s="21">
        <f t="shared" si="1"/>
        <v>0</v>
      </c>
    </row>
    <row r="95" spans="2:6" ht="39.75" customHeight="1">
      <c r="B95" s="4" t="s">
        <v>64</v>
      </c>
      <c r="C95" s="7">
        <v>6000</v>
      </c>
      <c r="D95" s="7">
        <v>6000</v>
      </c>
      <c r="E95" s="7">
        <v>6000</v>
      </c>
      <c r="F95" s="21">
        <f t="shared" si="1"/>
        <v>1</v>
      </c>
    </row>
    <row r="96" spans="2:6" ht="31.5" customHeight="1">
      <c r="B96" s="3" t="s">
        <v>65</v>
      </c>
      <c r="C96" s="6">
        <v>0</v>
      </c>
      <c r="D96" s="6">
        <v>49506</v>
      </c>
      <c r="E96" s="6">
        <f>E97</f>
        <v>24756</v>
      </c>
      <c r="F96" s="21">
        <f t="shared" si="1"/>
        <v>0.5000605987153073</v>
      </c>
    </row>
    <row r="97" spans="2:6" ht="31.5" customHeight="1">
      <c r="B97" s="4" t="s">
        <v>63</v>
      </c>
      <c r="C97" s="7">
        <v>0</v>
      </c>
      <c r="D97" s="7">
        <v>49506</v>
      </c>
      <c r="E97" s="7">
        <v>24756</v>
      </c>
      <c r="F97" s="21">
        <f t="shared" si="1"/>
        <v>0.5000605987153073</v>
      </c>
    </row>
    <row r="98" spans="2:6" ht="31.5" customHeight="1">
      <c r="B98" s="3" t="s">
        <v>66</v>
      </c>
      <c r="C98" s="6">
        <v>201479</v>
      </c>
      <c r="D98" s="6">
        <v>321899</v>
      </c>
      <c r="E98" s="6">
        <f>E99+E100+E101+E102+E103</f>
        <v>105930.7</v>
      </c>
      <c r="F98" s="21">
        <f t="shared" si="1"/>
        <v>0.32908055011043835</v>
      </c>
    </row>
    <row r="99" spans="2:6" ht="31.5" customHeight="1">
      <c r="B99" s="4" t="s">
        <v>11</v>
      </c>
      <c r="C99" s="7">
        <v>60300</v>
      </c>
      <c r="D99" s="7">
        <v>60300</v>
      </c>
      <c r="E99" s="7">
        <v>35249.9</v>
      </c>
      <c r="F99" s="21">
        <f t="shared" si="1"/>
        <v>0.584575456053068</v>
      </c>
    </row>
    <row r="100" spans="2:6" ht="31.5" customHeight="1">
      <c r="B100" s="4" t="s">
        <v>62</v>
      </c>
      <c r="C100" s="7">
        <v>21000</v>
      </c>
      <c r="D100" s="7">
        <v>21000</v>
      </c>
      <c r="E100" s="7">
        <v>10470.8</v>
      </c>
      <c r="F100" s="21">
        <f t="shared" si="1"/>
        <v>0.4986095238095238</v>
      </c>
    </row>
    <row r="101" spans="2:6" ht="31.5" customHeight="1">
      <c r="B101" s="4" t="s">
        <v>63</v>
      </c>
      <c r="C101" s="7">
        <v>0</v>
      </c>
      <c r="D101" s="7">
        <v>120420</v>
      </c>
      <c r="E101" s="7">
        <v>60210</v>
      </c>
      <c r="F101" s="21">
        <f t="shared" si="1"/>
        <v>0.5</v>
      </c>
    </row>
    <row r="102" spans="2:6" ht="39.75" customHeight="1">
      <c r="B102" s="4" t="s">
        <v>67</v>
      </c>
      <c r="C102" s="7">
        <v>37580</v>
      </c>
      <c r="D102" s="7">
        <v>37580</v>
      </c>
      <c r="E102" s="7">
        <v>0</v>
      </c>
      <c r="F102" s="21">
        <f t="shared" si="1"/>
        <v>0</v>
      </c>
    </row>
    <row r="103" spans="2:6" ht="39.75" customHeight="1">
      <c r="B103" s="4" t="s">
        <v>68</v>
      </c>
      <c r="C103" s="7">
        <v>82599</v>
      </c>
      <c r="D103" s="7">
        <v>82599</v>
      </c>
      <c r="E103" s="7">
        <v>0</v>
      </c>
      <c r="F103" s="21">
        <f t="shared" si="1"/>
        <v>0</v>
      </c>
    </row>
    <row r="104" spans="2:6" ht="31.5" customHeight="1">
      <c r="B104" s="3" t="s">
        <v>69</v>
      </c>
      <c r="C104" s="6">
        <v>149078</v>
      </c>
      <c r="D104" s="6">
        <v>149078</v>
      </c>
      <c r="E104" s="6">
        <f>E105+E106</f>
        <v>75873.5</v>
      </c>
      <c r="F104" s="21">
        <f t="shared" si="1"/>
        <v>0.5089516897194757</v>
      </c>
    </row>
    <row r="105" spans="2:6" ht="31.5" customHeight="1">
      <c r="B105" s="4" t="s">
        <v>11</v>
      </c>
      <c r="C105" s="7">
        <v>140978</v>
      </c>
      <c r="D105" s="7">
        <v>140978</v>
      </c>
      <c r="E105" s="7">
        <v>71817.5</v>
      </c>
      <c r="F105" s="21">
        <f t="shared" si="1"/>
        <v>0.5094234561420931</v>
      </c>
    </row>
    <row r="106" spans="2:6" ht="31.5" customHeight="1">
      <c r="B106" s="4" t="s">
        <v>62</v>
      </c>
      <c r="C106" s="7">
        <v>8100</v>
      </c>
      <c r="D106" s="7">
        <v>8100</v>
      </c>
      <c r="E106" s="7">
        <v>4056</v>
      </c>
      <c r="F106" s="21">
        <f t="shared" si="1"/>
        <v>0.5007407407407407</v>
      </c>
    </row>
    <row r="107" spans="2:6" ht="31.5" customHeight="1">
      <c r="B107" s="3" t="s">
        <v>70</v>
      </c>
      <c r="C107" s="6">
        <v>0</v>
      </c>
      <c r="D107" s="6">
        <v>309438.86</v>
      </c>
      <c r="E107" s="6">
        <f>E108+E109</f>
        <v>309438.86</v>
      </c>
      <c r="F107" s="21">
        <f t="shared" si="1"/>
        <v>1</v>
      </c>
    </row>
    <row r="108" spans="2:6" ht="52.5" customHeight="1">
      <c r="B108" s="4" t="s">
        <v>71</v>
      </c>
      <c r="C108" s="7">
        <v>0</v>
      </c>
      <c r="D108" s="7">
        <v>265124.36</v>
      </c>
      <c r="E108" s="7">
        <v>251443.96</v>
      </c>
      <c r="F108" s="21">
        <f t="shared" si="1"/>
        <v>0.9484000640303291</v>
      </c>
    </row>
    <row r="109" spans="2:6" ht="52.5" customHeight="1">
      <c r="B109" s="4" t="s">
        <v>72</v>
      </c>
      <c r="C109" s="7">
        <v>0</v>
      </c>
      <c r="D109" s="7">
        <v>44314.5</v>
      </c>
      <c r="E109" s="7">
        <v>57994.9</v>
      </c>
      <c r="F109" s="21">
        <f t="shared" si="1"/>
        <v>1.3087115955274233</v>
      </c>
    </row>
    <row r="110" spans="2:6" ht="31.5" customHeight="1">
      <c r="B110" s="2" t="s">
        <v>73</v>
      </c>
      <c r="C110" s="5">
        <v>92000</v>
      </c>
      <c r="D110" s="5">
        <v>92120</v>
      </c>
      <c r="E110" s="5">
        <f>E111+E113</f>
        <v>65885</v>
      </c>
      <c r="F110" s="21">
        <f t="shared" si="1"/>
        <v>0.7152084237950499</v>
      </c>
    </row>
    <row r="111" spans="2:6" ht="31.5" customHeight="1">
      <c r="B111" s="3" t="s">
        <v>74</v>
      </c>
      <c r="C111" s="6">
        <v>92000</v>
      </c>
      <c r="D111" s="6">
        <v>92000</v>
      </c>
      <c r="E111" s="6">
        <f>E112</f>
        <v>65765</v>
      </c>
      <c r="F111" s="21">
        <f t="shared" si="1"/>
        <v>0.7148369565217392</v>
      </c>
    </row>
    <row r="112" spans="2:6" ht="31.5" customHeight="1">
      <c r="B112" s="4" t="s">
        <v>75</v>
      </c>
      <c r="C112" s="7">
        <v>92000</v>
      </c>
      <c r="D112" s="7">
        <v>92000</v>
      </c>
      <c r="E112" s="7">
        <v>65765</v>
      </c>
      <c r="F112" s="21">
        <f t="shared" si="1"/>
        <v>0.7148369565217392</v>
      </c>
    </row>
    <row r="113" spans="2:6" ht="31.5" customHeight="1">
      <c r="B113" s="3" t="s">
        <v>76</v>
      </c>
      <c r="C113" s="6">
        <v>0</v>
      </c>
      <c r="D113" s="6">
        <v>120</v>
      </c>
      <c r="E113" s="6">
        <f>E114</f>
        <v>120</v>
      </c>
      <c r="F113" s="21">
        <f t="shared" si="1"/>
        <v>1</v>
      </c>
    </row>
    <row r="114" spans="2:6" ht="62.25" customHeight="1">
      <c r="B114" s="4" t="s">
        <v>8</v>
      </c>
      <c r="C114" s="7">
        <v>0</v>
      </c>
      <c r="D114" s="7">
        <v>120</v>
      </c>
      <c r="E114" s="7">
        <v>120</v>
      </c>
      <c r="F114" s="21">
        <f t="shared" si="1"/>
        <v>1</v>
      </c>
    </row>
    <row r="115" spans="2:6" ht="31.5" customHeight="1">
      <c r="B115" s="2" t="s">
        <v>77</v>
      </c>
      <c r="C115" s="5">
        <v>976793</v>
      </c>
      <c r="D115" s="5">
        <v>1161822.8</v>
      </c>
      <c r="E115" s="5">
        <f>E116+E122+E125+E127+E130+E134</f>
        <v>618597.16</v>
      </c>
      <c r="F115" s="21">
        <f t="shared" si="1"/>
        <v>0.5324367536942811</v>
      </c>
    </row>
    <row r="116" spans="2:6" ht="31.5" customHeight="1">
      <c r="B116" s="3" t="s">
        <v>78</v>
      </c>
      <c r="C116" s="6">
        <v>483531</v>
      </c>
      <c r="D116" s="6">
        <v>670050</v>
      </c>
      <c r="E116" s="6">
        <f>E117+E118+E119+E120+E121</f>
        <v>307159.54</v>
      </c>
      <c r="F116" s="21">
        <f t="shared" si="1"/>
        <v>0.45841286471158865</v>
      </c>
    </row>
    <row r="117" spans="2:6" ht="31.5" customHeight="1">
      <c r="B117" s="4" t="s">
        <v>11</v>
      </c>
      <c r="C117" s="7">
        <v>1200</v>
      </c>
      <c r="D117" s="7">
        <v>1200</v>
      </c>
      <c r="E117" s="7">
        <v>2674.2</v>
      </c>
      <c r="F117" s="21">
        <f t="shared" si="1"/>
        <v>2.2285</v>
      </c>
    </row>
    <row r="118" spans="2:6" ht="31.5" customHeight="1">
      <c r="B118" s="4" t="s">
        <v>12</v>
      </c>
      <c r="C118" s="7">
        <v>150</v>
      </c>
      <c r="D118" s="7">
        <v>150</v>
      </c>
      <c r="E118" s="7">
        <v>96.65</v>
      </c>
      <c r="F118" s="21">
        <f t="shared" si="1"/>
        <v>0.6443333333333334</v>
      </c>
    </row>
    <row r="119" spans="2:6" ht="54.75" customHeight="1">
      <c r="B119" s="4" t="s">
        <v>8</v>
      </c>
      <c r="C119" s="7">
        <v>482121</v>
      </c>
      <c r="D119" s="7">
        <v>628640</v>
      </c>
      <c r="E119" s="7">
        <v>304320</v>
      </c>
      <c r="F119" s="21">
        <f t="shared" si="1"/>
        <v>0.4840926444387885</v>
      </c>
    </row>
    <row r="120" spans="2:6" ht="38.25" customHeight="1">
      <c r="B120" s="4" t="s">
        <v>28</v>
      </c>
      <c r="C120" s="7">
        <v>60</v>
      </c>
      <c r="D120" s="7">
        <v>60</v>
      </c>
      <c r="E120" s="7">
        <v>68.69</v>
      </c>
      <c r="F120" s="21">
        <f t="shared" si="1"/>
        <v>1.1448333333333334</v>
      </c>
    </row>
    <row r="121" spans="2:6" ht="39.75" customHeight="1">
      <c r="B121" s="4" t="s">
        <v>79</v>
      </c>
      <c r="C121" s="7">
        <v>0</v>
      </c>
      <c r="D121" s="7">
        <v>40000</v>
      </c>
      <c r="E121" s="7">
        <v>0</v>
      </c>
      <c r="F121" s="21">
        <f t="shared" si="1"/>
        <v>0</v>
      </c>
    </row>
    <row r="122" spans="2:6" ht="39.75" customHeight="1">
      <c r="B122" s="3" t="s">
        <v>80</v>
      </c>
      <c r="C122" s="6">
        <v>65083</v>
      </c>
      <c r="D122" s="6">
        <v>61610</v>
      </c>
      <c r="E122" s="6">
        <f>E123+E124</f>
        <v>32637</v>
      </c>
      <c r="F122" s="21">
        <f t="shared" si="1"/>
        <v>0.5297354325596494</v>
      </c>
    </row>
    <row r="123" spans="2:6" ht="54" customHeight="1">
      <c r="B123" s="4" t="s">
        <v>8</v>
      </c>
      <c r="C123" s="7">
        <v>36909</v>
      </c>
      <c r="D123" s="7">
        <v>34095</v>
      </c>
      <c r="E123" s="7">
        <v>18717</v>
      </c>
      <c r="F123" s="21">
        <f t="shared" si="1"/>
        <v>0.5489661240651121</v>
      </c>
    </row>
    <row r="124" spans="2:6" ht="38.25" customHeight="1">
      <c r="B124" s="4" t="s">
        <v>63</v>
      </c>
      <c r="C124" s="7">
        <v>28174</v>
      </c>
      <c r="D124" s="7">
        <v>27515</v>
      </c>
      <c r="E124" s="7">
        <v>13920</v>
      </c>
      <c r="F124" s="21">
        <f t="shared" si="1"/>
        <v>0.5059058695257133</v>
      </c>
    </row>
    <row r="125" spans="2:6" ht="31.5" customHeight="1">
      <c r="B125" s="3" t="s">
        <v>81</v>
      </c>
      <c r="C125" s="6">
        <v>22756</v>
      </c>
      <c r="D125" s="6">
        <v>24551</v>
      </c>
      <c r="E125" s="6">
        <f>E126</f>
        <v>21256</v>
      </c>
      <c r="F125" s="21">
        <f t="shared" si="1"/>
        <v>0.8657895808724696</v>
      </c>
    </row>
    <row r="126" spans="2:6" ht="31.5" customHeight="1">
      <c r="B126" s="4" t="s">
        <v>63</v>
      </c>
      <c r="C126" s="7">
        <v>22756</v>
      </c>
      <c r="D126" s="7">
        <v>24551</v>
      </c>
      <c r="E126" s="7">
        <v>21256</v>
      </c>
      <c r="F126" s="21">
        <f t="shared" si="1"/>
        <v>0.8657895808724696</v>
      </c>
    </row>
    <row r="127" spans="2:6" ht="31.5" customHeight="1">
      <c r="B127" s="3" t="s">
        <v>82</v>
      </c>
      <c r="C127" s="6">
        <v>228063</v>
      </c>
      <c r="D127" s="6">
        <v>238518</v>
      </c>
      <c r="E127" s="6">
        <f>E128+E129</f>
        <v>162801</v>
      </c>
      <c r="F127" s="21">
        <f t="shared" si="1"/>
        <v>0.6825522602067768</v>
      </c>
    </row>
    <row r="128" spans="2:6" ht="31.5" customHeight="1">
      <c r="B128" s="4" t="s">
        <v>83</v>
      </c>
      <c r="C128" s="7">
        <v>0</v>
      </c>
      <c r="D128" s="7">
        <v>2000</v>
      </c>
      <c r="E128" s="7">
        <v>440</v>
      </c>
      <c r="F128" s="21">
        <f t="shared" si="1"/>
        <v>0.22</v>
      </c>
    </row>
    <row r="129" spans="2:6" ht="31.5" customHeight="1">
      <c r="B129" s="4" t="s">
        <v>63</v>
      </c>
      <c r="C129" s="7">
        <v>228063</v>
      </c>
      <c r="D129" s="7">
        <v>236518</v>
      </c>
      <c r="E129" s="7">
        <v>162361</v>
      </c>
      <c r="F129" s="21">
        <f t="shared" si="1"/>
        <v>0.6864636095350036</v>
      </c>
    </row>
    <row r="130" spans="2:6" ht="31.5" customHeight="1">
      <c r="B130" s="3" t="s">
        <v>84</v>
      </c>
      <c r="C130" s="6">
        <v>117600</v>
      </c>
      <c r="D130" s="6">
        <v>119932.8</v>
      </c>
      <c r="E130" s="6">
        <f>E132+E133+E131</f>
        <v>61867.62</v>
      </c>
      <c r="F130" s="21">
        <f t="shared" si="1"/>
        <v>0.5158523773313055</v>
      </c>
    </row>
    <row r="131" spans="2:6" ht="31.5" customHeight="1">
      <c r="B131" s="4" t="s">
        <v>12</v>
      </c>
      <c r="C131" s="8"/>
      <c r="D131" s="8"/>
      <c r="E131" s="8">
        <v>734.82</v>
      </c>
      <c r="F131" s="21"/>
    </row>
    <row r="132" spans="2:6" ht="31.5" customHeight="1">
      <c r="B132" s="4" t="s">
        <v>62</v>
      </c>
      <c r="C132" s="7">
        <v>0</v>
      </c>
      <c r="D132" s="7">
        <v>2332.8</v>
      </c>
      <c r="E132" s="7">
        <v>2332.8</v>
      </c>
      <c r="F132" s="21">
        <f t="shared" si="1"/>
        <v>1</v>
      </c>
    </row>
    <row r="133" spans="2:6" ht="31.5" customHeight="1">
      <c r="B133" s="4" t="s">
        <v>63</v>
      </c>
      <c r="C133" s="7">
        <v>117600</v>
      </c>
      <c r="D133" s="7">
        <v>117600</v>
      </c>
      <c r="E133" s="7">
        <v>58800</v>
      </c>
      <c r="F133" s="21">
        <f t="shared" si="1"/>
        <v>0.5</v>
      </c>
    </row>
    <row r="134" spans="2:6" ht="31.5" customHeight="1">
      <c r="B134" s="3" t="s">
        <v>85</v>
      </c>
      <c r="C134" s="6">
        <v>59760</v>
      </c>
      <c r="D134" s="6">
        <v>47161</v>
      </c>
      <c r="E134" s="6">
        <f>E135</f>
        <v>32876</v>
      </c>
      <c r="F134" s="21">
        <f t="shared" si="1"/>
        <v>0.6971014185449842</v>
      </c>
    </row>
    <row r="135" spans="2:6" ht="31.5" customHeight="1">
      <c r="B135" s="4" t="s">
        <v>63</v>
      </c>
      <c r="C135" s="7">
        <v>59760</v>
      </c>
      <c r="D135" s="7">
        <v>47161</v>
      </c>
      <c r="E135" s="7">
        <v>32876</v>
      </c>
      <c r="F135" s="21">
        <f t="shared" si="1"/>
        <v>0.6971014185449842</v>
      </c>
    </row>
    <row r="136" spans="2:6" ht="31.5" customHeight="1">
      <c r="B136" s="2" t="s">
        <v>86</v>
      </c>
      <c r="C136" s="5">
        <v>0</v>
      </c>
      <c r="D136" s="5">
        <v>36336</v>
      </c>
      <c r="E136" s="5">
        <f>E137</f>
        <v>36336</v>
      </c>
      <c r="F136" s="21">
        <f t="shared" si="1"/>
        <v>1</v>
      </c>
    </row>
    <row r="137" spans="2:6" ht="31.5" customHeight="1">
      <c r="B137" s="3" t="s">
        <v>87</v>
      </c>
      <c r="C137" s="6">
        <v>0</v>
      </c>
      <c r="D137" s="6">
        <v>36336</v>
      </c>
      <c r="E137" s="6">
        <f>E138</f>
        <v>36336</v>
      </c>
      <c r="F137" s="21">
        <f t="shared" si="1"/>
        <v>1</v>
      </c>
    </row>
    <row r="138" spans="2:6" ht="31.5" customHeight="1">
      <c r="B138" s="4" t="s">
        <v>63</v>
      </c>
      <c r="C138" s="7">
        <v>0</v>
      </c>
      <c r="D138" s="7">
        <v>36336</v>
      </c>
      <c r="E138" s="7">
        <v>36336</v>
      </c>
      <c r="F138" s="21">
        <f t="shared" si="1"/>
        <v>1</v>
      </c>
    </row>
    <row r="139" spans="2:6" ht="31.5" customHeight="1">
      <c r="B139" s="2" t="s">
        <v>88</v>
      </c>
      <c r="C139" s="5">
        <v>7471709</v>
      </c>
      <c r="D139" s="5">
        <v>7323625.05</v>
      </c>
      <c r="E139" s="5">
        <f>E140+E142+E146+E148</f>
        <v>4003573.1</v>
      </c>
      <c r="F139" s="21">
        <f t="shared" si="1"/>
        <v>0.5466654932040793</v>
      </c>
    </row>
    <row r="140" spans="2:6" ht="31.5" customHeight="1">
      <c r="B140" s="3" t="s">
        <v>89</v>
      </c>
      <c r="C140" s="6">
        <v>4591198</v>
      </c>
      <c r="D140" s="6">
        <v>4424714</v>
      </c>
      <c r="E140" s="6">
        <f>E141</f>
        <v>2468025</v>
      </c>
      <c r="F140" s="21">
        <f t="shared" si="1"/>
        <v>0.5577818136946252</v>
      </c>
    </row>
    <row r="141" spans="2:6" ht="66" customHeight="1">
      <c r="B141" s="4" t="s">
        <v>90</v>
      </c>
      <c r="C141" s="7">
        <v>4591198</v>
      </c>
      <c r="D141" s="7">
        <v>4424714</v>
      </c>
      <c r="E141" s="7">
        <v>2468025</v>
      </c>
      <c r="F141" s="21">
        <f t="shared" si="1"/>
        <v>0.5577818136946252</v>
      </c>
    </row>
    <row r="142" spans="2:6" ht="56.25" customHeight="1">
      <c r="B142" s="3" t="s">
        <v>91</v>
      </c>
      <c r="C142" s="6">
        <v>2784967</v>
      </c>
      <c r="D142" s="6">
        <v>2804518.05</v>
      </c>
      <c r="E142" s="6">
        <f>E143+E144+E145</f>
        <v>1430801.1</v>
      </c>
      <c r="F142" s="21">
        <f t="shared" si="1"/>
        <v>0.5101771764314372</v>
      </c>
    </row>
    <row r="143" spans="2:6" ht="31.5" customHeight="1">
      <c r="B143" s="4" t="s">
        <v>83</v>
      </c>
      <c r="C143" s="7">
        <v>0</v>
      </c>
      <c r="D143" s="7">
        <v>10329.05</v>
      </c>
      <c r="E143" s="7">
        <v>6225.74</v>
      </c>
      <c r="F143" s="21">
        <f t="shared" si="1"/>
        <v>0.60274081353077</v>
      </c>
    </row>
    <row r="144" spans="2:6" ht="49.5" customHeight="1">
      <c r="B144" s="4" t="s">
        <v>8</v>
      </c>
      <c r="C144" s="7">
        <v>2768367</v>
      </c>
      <c r="D144" s="7">
        <v>2777589</v>
      </c>
      <c r="E144" s="7">
        <v>1415183</v>
      </c>
      <c r="F144" s="21">
        <f t="shared" si="1"/>
        <v>0.5095005056543642</v>
      </c>
    </row>
    <row r="145" spans="2:6" ht="46.5" customHeight="1">
      <c r="B145" s="4" t="s">
        <v>28</v>
      </c>
      <c r="C145" s="7">
        <v>16600</v>
      </c>
      <c r="D145" s="7">
        <v>16600</v>
      </c>
      <c r="E145" s="7">
        <v>9392.36</v>
      </c>
      <c r="F145" s="21">
        <f t="shared" si="1"/>
        <v>0.5658048192771085</v>
      </c>
    </row>
    <row r="146" spans="2:6" ht="31.5" customHeight="1">
      <c r="B146" s="3" t="s">
        <v>92</v>
      </c>
      <c r="C146" s="6">
        <v>0</v>
      </c>
      <c r="D146" s="6">
        <v>43</v>
      </c>
      <c r="E146" s="6">
        <f>E147</f>
        <v>27</v>
      </c>
      <c r="F146" s="21">
        <f aca="true" t="shared" si="2" ref="F146:F165">E146/D146</f>
        <v>0.627906976744186</v>
      </c>
    </row>
    <row r="147" spans="2:6" ht="56.25" customHeight="1">
      <c r="B147" s="4" t="s">
        <v>8</v>
      </c>
      <c r="C147" s="7">
        <v>0</v>
      </c>
      <c r="D147" s="7">
        <v>43</v>
      </c>
      <c r="E147" s="7">
        <v>27</v>
      </c>
      <c r="F147" s="21">
        <f t="shared" si="2"/>
        <v>0.627906976744186</v>
      </c>
    </row>
    <row r="148" spans="2:6" ht="31.5" customHeight="1">
      <c r="B148" s="3" t="s">
        <v>93</v>
      </c>
      <c r="C148" s="6">
        <v>95544</v>
      </c>
      <c r="D148" s="6">
        <v>94350</v>
      </c>
      <c r="E148" s="6">
        <f>E149</f>
        <v>104720</v>
      </c>
      <c r="F148" s="21">
        <f t="shared" si="2"/>
        <v>1.10990990990991</v>
      </c>
    </row>
    <row r="149" spans="2:6" ht="52.5" customHeight="1">
      <c r="B149" s="4" t="s">
        <v>30</v>
      </c>
      <c r="C149" s="7">
        <v>95544</v>
      </c>
      <c r="D149" s="7">
        <v>94350</v>
      </c>
      <c r="E149" s="7">
        <v>104720</v>
      </c>
      <c r="F149" s="21">
        <f t="shared" si="2"/>
        <v>1.10990990990991</v>
      </c>
    </row>
    <row r="150" spans="2:6" ht="31.5" customHeight="1">
      <c r="B150" s="2" t="s">
        <v>94</v>
      </c>
      <c r="C150" s="5">
        <v>882150</v>
      </c>
      <c r="D150" s="5">
        <v>952055</v>
      </c>
      <c r="E150" s="5">
        <f>E151+E154+E159+E164+E162</f>
        <v>441163.38999999996</v>
      </c>
      <c r="F150" s="21">
        <f t="shared" si="2"/>
        <v>0.46338015135680183</v>
      </c>
    </row>
    <row r="151" spans="2:6" ht="31.5" customHeight="1">
      <c r="B151" s="3" t="s">
        <v>95</v>
      </c>
      <c r="C151" s="6">
        <v>240150</v>
      </c>
      <c r="D151" s="6">
        <v>240150</v>
      </c>
      <c r="E151" s="6">
        <f>E152+E153</f>
        <v>84376.34000000001</v>
      </c>
      <c r="F151" s="21">
        <f t="shared" si="2"/>
        <v>0.35134849052675415</v>
      </c>
    </row>
    <row r="152" spans="2:6" ht="31.5" customHeight="1">
      <c r="B152" s="4" t="s">
        <v>11</v>
      </c>
      <c r="C152" s="7">
        <v>240000</v>
      </c>
      <c r="D152" s="7">
        <v>240000</v>
      </c>
      <c r="E152" s="7">
        <v>84084.27</v>
      </c>
      <c r="F152" s="21">
        <f t="shared" si="2"/>
        <v>0.35035112500000004</v>
      </c>
    </row>
    <row r="153" spans="2:6" ht="31.5" customHeight="1">
      <c r="B153" s="4" t="s">
        <v>12</v>
      </c>
      <c r="C153" s="7">
        <v>150</v>
      </c>
      <c r="D153" s="7">
        <v>150</v>
      </c>
      <c r="E153" s="7">
        <v>292.07</v>
      </c>
      <c r="F153" s="21">
        <f t="shared" si="2"/>
        <v>1.9471333333333334</v>
      </c>
    </row>
    <row r="154" spans="2:6" ht="31.5" customHeight="1">
      <c r="B154" s="3" t="s">
        <v>96</v>
      </c>
      <c r="C154" s="6">
        <v>626000</v>
      </c>
      <c r="D154" s="6">
        <v>626000</v>
      </c>
      <c r="E154" s="6">
        <f>E155+E157+E156+E158</f>
        <v>341763.85</v>
      </c>
      <c r="F154" s="21">
        <f t="shared" si="2"/>
        <v>0.5459486421725239</v>
      </c>
    </row>
    <row r="155" spans="2:6" ht="31.5" customHeight="1">
      <c r="B155" s="4" t="s">
        <v>17</v>
      </c>
      <c r="C155" s="7">
        <v>625000</v>
      </c>
      <c r="D155" s="7">
        <v>625000</v>
      </c>
      <c r="E155" s="7">
        <v>340344.41</v>
      </c>
      <c r="F155" s="21">
        <f t="shared" si="2"/>
        <v>0.544551056</v>
      </c>
    </row>
    <row r="156" spans="2:6" ht="31.5" customHeight="1">
      <c r="B156" s="4" t="s">
        <v>48</v>
      </c>
      <c r="C156" s="7"/>
      <c r="D156" s="7"/>
      <c r="E156" s="7">
        <v>719.25</v>
      </c>
      <c r="F156" s="21"/>
    </row>
    <row r="157" spans="2:6" ht="31.5" customHeight="1">
      <c r="B157" s="4" t="s">
        <v>44</v>
      </c>
      <c r="C157" s="7">
        <v>1000</v>
      </c>
      <c r="D157" s="7">
        <v>1000</v>
      </c>
      <c r="E157" s="7">
        <v>582.06</v>
      </c>
      <c r="F157" s="21">
        <f t="shared" si="2"/>
        <v>0.5820599999999999</v>
      </c>
    </row>
    <row r="158" spans="2:6" ht="31.5" customHeight="1">
      <c r="B158" s="4" t="s">
        <v>62</v>
      </c>
      <c r="C158" s="7"/>
      <c r="D158" s="7"/>
      <c r="E158" s="7">
        <v>118.13</v>
      </c>
      <c r="F158" s="21"/>
    </row>
    <row r="159" spans="2:6" ht="31.5" customHeight="1">
      <c r="B159" s="3" t="s">
        <v>97</v>
      </c>
      <c r="C159" s="6">
        <v>16000</v>
      </c>
      <c r="D159" s="6">
        <v>16000</v>
      </c>
      <c r="E159" s="6">
        <f>E160+E161</f>
        <v>14824.41</v>
      </c>
      <c r="F159" s="21">
        <f t="shared" si="2"/>
        <v>0.926525625</v>
      </c>
    </row>
    <row r="160" spans="2:6" ht="31.5" customHeight="1">
      <c r="B160" s="4" t="s">
        <v>98</v>
      </c>
      <c r="C160" s="7">
        <v>1000</v>
      </c>
      <c r="D160" s="7">
        <v>1000</v>
      </c>
      <c r="E160" s="7">
        <v>1112.8</v>
      </c>
      <c r="F160" s="21">
        <f t="shared" si="2"/>
        <v>1.1128</v>
      </c>
    </row>
    <row r="161" spans="2:6" ht="31.5" customHeight="1">
      <c r="B161" s="4" t="s">
        <v>48</v>
      </c>
      <c r="C161" s="7">
        <v>15000</v>
      </c>
      <c r="D161" s="7">
        <v>15000</v>
      </c>
      <c r="E161" s="7">
        <v>13711.61</v>
      </c>
      <c r="F161" s="21">
        <f t="shared" si="2"/>
        <v>0.9141073333333334</v>
      </c>
    </row>
    <row r="162" spans="2:6" ht="31.5" customHeight="1">
      <c r="B162" s="3" t="s">
        <v>106</v>
      </c>
      <c r="C162" s="9"/>
      <c r="D162" s="9"/>
      <c r="E162" s="9">
        <f>E163</f>
        <v>198.79</v>
      </c>
      <c r="F162" s="21"/>
    </row>
    <row r="163" spans="2:6" ht="31.5" customHeight="1">
      <c r="B163" s="4" t="s">
        <v>107</v>
      </c>
      <c r="C163" s="7"/>
      <c r="D163" s="7"/>
      <c r="E163" s="7">
        <v>198.79</v>
      </c>
      <c r="F163" s="21"/>
    </row>
    <row r="164" spans="2:6" ht="31.5" customHeight="1">
      <c r="B164" s="3" t="s">
        <v>99</v>
      </c>
      <c r="C164" s="6">
        <v>0</v>
      </c>
      <c r="D164" s="6">
        <v>69905</v>
      </c>
      <c r="E164" s="6">
        <f>E165</f>
        <v>0</v>
      </c>
      <c r="F164" s="21">
        <f t="shared" si="2"/>
        <v>0</v>
      </c>
    </row>
    <row r="165" spans="2:6" ht="39.75" customHeight="1">
      <c r="B165" s="10" t="s">
        <v>67</v>
      </c>
      <c r="C165" s="11">
        <v>0</v>
      </c>
      <c r="D165" s="11">
        <v>69905</v>
      </c>
      <c r="E165" s="11">
        <v>0</v>
      </c>
      <c r="F165" s="22">
        <f t="shared" si="2"/>
        <v>0</v>
      </c>
    </row>
    <row r="166" spans="2:6" ht="39.75" customHeight="1">
      <c r="B166" s="2" t="s">
        <v>108</v>
      </c>
      <c r="C166" s="14"/>
      <c r="D166" s="14"/>
      <c r="E166" s="14">
        <f>E167</f>
        <v>650.62</v>
      </c>
      <c r="F166" s="22"/>
    </row>
    <row r="167" spans="2:6" ht="39.75" customHeight="1">
      <c r="B167" s="3" t="s">
        <v>109</v>
      </c>
      <c r="C167" s="13"/>
      <c r="D167" s="13"/>
      <c r="E167" s="13">
        <f>E168</f>
        <v>650.62</v>
      </c>
      <c r="F167" s="22"/>
    </row>
    <row r="168" spans="2:6" ht="39.75" customHeight="1">
      <c r="B168" s="10" t="s">
        <v>48</v>
      </c>
      <c r="C168" s="12"/>
      <c r="D168" s="12"/>
      <c r="E168" s="12">
        <v>650.62</v>
      </c>
      <c r="F168" s="23"/>
    </row>
    <row r="169" spans="2:6" ht="39.75" customHeight="1" thickBot="1">
      <c r="B169" s="17" t="s">
        <v>110</v>
      </c>
      <c r="C169" s="16">
        <f>C5+C9+C15+C27+C36+C46+C49+C52+C79+C90+C110+C115+C136+C139+C150+C166</f>
        <v>28892915</v>
      </c>
      <c r="D169" s="16">
        <f>D5+D9+D15+D27+D36+D46+D49+D52+D79+D90+D110+D115+D136+D139+D150+D166</f>
        <v>29920696.47</v>
      </c>
      <c r="E169" s="16">
        <f>E5+E9+E15+E27+E36+E46+E49+E52+E79+E90+E110+E115+E136+E139+E150+E166</f>
        <v>16097985.069999998</v>
      </c>
      <c r="F169" s="15">
        <f>E169/D169</f>
        <v>0.5380217364305223</v>
      </c>
    </row>
    <row r="170" spans="1:6" ht="21" customHeight="1">
      <c r="A170" s="24"/>
      <c r="B170" s="24"/>
      <c r="C170" s="24"/>
      <c r="D170" s="24"/>
      <c r="E170" s="24"/>
      <c r="F170" s="24"/>
    </row>
  </sheetData>
  <sheetProtection/>
  <mergeCells count="4">
    <mergeCell ref="A170:F170"/>
    <mergeCell ref="B3:F3"/>
    <mergeCell ref="A1:F1"/>
    <mergeCell ref="C2:F2"/>
  </mergeCells>
  <printOptions/>
  <pageMargins left="0" right="0" top="0" bottom="0" header="0.5" footer="0.5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="64" zoomScaleNormal="64" zoomScalePageLayoutView="0" workbookViewId="0" topLeftCell="A1">
      <selection activeCell="B3" sqref="B3:F3"/>
    </sheetView>
  </sheetViews>
  <sheetFormatPr defaultColWidth="9.33203125" defaultRowHeight="12.75"/>
  <cols>
    <col min="1" max="1" width="9.5" style="0" customWidth="1"/>
    <col min="2" max="2" width="93.33203125" style="0" customWidth="1"/>
    <col min="3" max="3" width="19.33203125" style="0" customWidth="1"/>
    <col min="4" max="4" width="22.83203125" style="0" customWidth="1"/>
    <col min="5" max="5" width="24.33203125" style="0" customWidth="1"/>
    <col min="6" max="6" width="12.66015625" style="0" customWidth="1"/>
  </cols>
  <sheetData>
    <row r="1" spans="1:6" ht="31.5" customHeight="1">
      <c r="A1" s="26" t="s">
        <v>115</v>
      </c>
      <c r="B1" s="26"/>
      <c r="C1" s="26"/>
      <c r="D1" s="26"/>
      <c r="E1" s="26"/>
      <c r="F1" s="26"/>
    </row>
    <row r="2" spans="2:6" ht="15" customHeight="1">
      <c r="B2" s="1"/>
      <c r="C2" s="24"/>
      <c r="D2" s="24"/>
      <c r="E2" s="24"/>
      <c r="F2" s="24"/>
    </row>
    <row r="3" spans="2:6" ht="33.75" customHeight="1" thickBot="1">
      <c r="B3" s="25"/>
      <c r="C3" s="25"/>
      <c r="D3" s="25"/>
      <c r="E3" s="25"/>
      <c r="F3" s="25"/>
    </row>
    <row r="4" spans="2:6" ht="31.5" customHeight="1">
      <c r="B4" s="20" t="s">
        <v>0</v>
      </c>
      <c r="C4" s="18" t="s">
        <v>1</v>
      </c>
      <c r="D4" s="18" t="s">
        <v>2</v>
      </c>
      <c r="E4" s="18" t="s">
        <v>3</v>
      </c>
      <c r="F4" s="19" t="s">
        <v>4</v>
      </c>
    </row>
    <row r="5" spans="2:6" ht="31.5" customHeight="1">
      <c r="B5" s="2" t="s">
        <v>5</v>
      </c>
      <c r="C5" s="5">
        <f aca="true" t="shared" si="0" ref="C5:E6">C6</f>
        <v>0</v>
      </c>
      <c r="D5" s="5">
        <f t="shared" si="0"/>
        <v>391008.76</v>
      </c>
      <c r="E5" s="5">
        <f t="shared" si="0"/>
        <v>391008.76</v>
      </c>
      <c r="F5" s="21">
        <f>E5/D5</f>
        <v>1</v>
      </c>
    </row>
    <row r="6" spans="2:6" ht="31.5" customHeight="1">
      <c r="B6" s="3" t="s">
        <v>6</v>
      </c>
      <c r="C6" s="6">
        <f t="shared" si="0"/>
        <v>0</v>
      </c>
      <c r="D6" s="6">
        <f t="shared" si="0"/>
        <v>391008.76</v>
      </c>
      <c r="E6" s="6">
        <f t="shared" si="0"/>
        <v>391008.76</v>
      </c>
      <c r="F6" s="21">
        <f aca="true" t="shared" si="1" ref="F6:F16">E6/D6</f>
        <v>1</v>
      </c>
    </row>
    <row r="7" spans="2:6" ht="60.75" customHeight="1">
      <c r="B7" s="4" t="s">
        <v>112</v>
      </c>
      <c r="C7" s="7">
        <v>0</v>
      </c>
      <c r="D7" s="7">
        <v>391008.76</v>
      </c>
      <c r="E7" s="7">
        <v>391008.76</v>
      </c>
      <c r="F7" s="21">
        <f t="shared" si="1"/>
        <v>1</v>
      </c>
    </row>
    <row r="8" spans="2:6" ht="31.5" customHeight="1">
      <c r="B8" s="2" t="s">
        <v>26</v>
      </c>
      <c r="C8" s="5">
        <f aca="true" t="shared" si="2" ref="C8:E9">C9</f>
        <v>63956</v>
      </c>
      <c r="D8" s="5">
        <f t="shared" si="2"/>
        <v>67459</v>
      </c>
      <c r="E8" s="5">
        <f t="shared" si="2"/>
        <v>42437.66</v>
      </c>
      <c r="F8" s="21">
        <f t="shared" si="1"/>
        <v>0.6290881868987089</v>
      </c>
    </row>
    <row r="9" spans="2:6" ht="31.5" customHeight="1">
      <c r="B9" s="3" t="s">
        <v>27</v>
      </c>
      <c r="C9" s="6">
        <f t="shared" si="2"/>
        <v>63956</v>
      </c>
      <c r="D9" s="6">
        <f t="shared" si="2"/>
        <v>67459</v>
      </c>
      <c r="E9" s="6">
        <f t="shared" si="2"/>
        <v>42437.66</v>
      </c>
      <c r="F9" s="21">
        <f t="shared" si="1"/>
        <v>0.6290881868987089</v>
      </c>
    </row>
    <row r="10" spans="2:6" ht="51.75" customHeight="1">
      <c r="B10" s="4" t="s">
        <v>112</v>
      </c>
      <c r="C10" s="7">
        <v>63956</v>
      </c>
      <c r="D10" s="7">
        <v>67459</v>
      </c>
      <c r="E10" s="7">
        <v>42437.66</v>
      </c>
      <c r="F10" s="21">
        <f t="shared" si="1"/>
        <v>0.6290881868987089</v>
      </c>
    </row>
    <row r="11" spans="2:6" ht="31.5" customHeight="1">
      <c r="B11" s="2" t="s">
        <v>31</v>
      </c>
      <c r="C11" s="5">
        <v>1608</v>
      </c>
      <c r="D11" s="5">
        <v>1608</v>
      </c>
      <c r="E11" s="5">
        <f>E12</f>
        <v>804</v>
      </c>
      <c r="F11" s="21">
        <f t="shared" si="1"/>
        <v>0.5</v>
      </c>
    </row>
    <row r="12" spans="2:6" ht="31.5" customHeight="1">
      <c r="B12" s="3" t="s">
        <v>32</v>
      </c>
      <c r="C12" s="6">
        <v>1608</v>
      </c>
      <c r="D12" s="6">
        <v>1608</v>
      </c>
      <c r="E12" s="6">
        <f>E13</f>
        <v>804</v>
      </c>
      <c r="F12" s="21">
        <f t="shared" si="1"/>
        <v>0.5</v>
      </c>
    </row>
    <row r="13" spans="2:6" ht="56.25" customHeight="1">
      <c r="B13" s="4" t="s">
        <v>112</v>
      </c>
      <c r="C13" s="7">
        <v>1608</v>
      </c>
      <c r="D13" s="7">
        <v>1608</v>
      </c>
      <c r="E13" s="7">
        <v>804</v>
      </c>
      <c r="F13" s="21">
        <f t="shared" si="1"/>
        <v>0.5</v>
      </c>
    </row>
    <row r="14" spans="2:6" ht="31.5" customHeight="1">
      <c r="B14" s="2" t="s">
        <v>33</v>
      </c>
      <c r="C14" s="5">
        <v>1900</v>
      </c>
      <c r="D14" s="5">
        <v>1900</v>
      </c>
      <c r="E14" s="5">
        <f>E15</f>
        <v>1900</v>
      </c>
      <c r="F14" s="21">
        <f t="shared" si="1"/>
        <v>1</v>
      </c>
    </row>
    <row r="15" spans="2:6" ht="31.5" customHeight="1">
      <c r="B15" s="3" t="s">
        <v>34</v>
      </c>
      <c r="C15" s="6">
        <v>1900</v>
      </c>
      <c r="D15" s="6">
        <v>1900</v>
      </c>
      <c r="E15" s="6">
        <f>E16</f>
        <v>1900</v>
      </c>
      <c r="F15" s="21">
        <f t="shared" si="1"/>
        <v>1</v>
      </c>
    </row>
    <row r="16" spans="2:6" ht="60" customHeight="1">
      <c r="B16" s="4" t="s">
        <v>112</v>
      </c>
      <c r="C16" s="7">
        <v>1900</v>
      </c>
      <c r="D16" s="7">
        <v>1900</v>
      </c>
      <c r="E16" s="7">
        <v>1900</v>
      </c>
      <c r="F16" s="21">
        <f t="shared" si="1"/>
        <v>1</v>
      </c>
    </row>
    <row r="17" spans="2:6" ht="31.5" customHeight="1">
      <c r="B17" s="2" t="s">
        <v>73</v>
      </c>
      <c r="C17" s="5">
        <f aca="true" t="shared" si="3" ref="C17:E18">C18</f>
        <v>0</v>
      </c>
      <c r="D17" s="5">
        <f t="shared" si="3"/>
        <v>120</v>
      </c>
      <c r="E17" s="5">
        <f t="shared" si="3"/>
        <v>120</v>
      </c>
      <c r="F17" s="21">
        <f aca="true" t="shared" si="4" ref="F17:F30">E17/D17</f>
        <v>1</v>
      </c>
    </row>
    <row r="18" spans="2:6" ht="31.5" customHeight="1">
      <c r="B18" s="3" t="s">
        <v>76</v>
      </c>
      <c r="C18" s="6">
        <f t="shared" si="3"/>
        <v>0</v>
      </c>
      <c r="D18" s="6">
        <f t="shared" si="3"/>
        <v>120</v>
      </c>
      <c r="E18" s="6">
        <f t="shared" si="3"/>
        <v>120</v>
      </c>
      <c r="F18" s="21">
        <f t="shared" si="4"/>
        <v>1</v>
      </c>
    </row>
    <row r="19" spans="2:6" ht="62.25" customHeight="1">
      <c r="B19" s="4" t="s">
        <v>112</v>
      </c>
      <c r="C19" s="7">
        <v>0</v>
      </c>
      <c r="D19" s="7">
        <v>120</v>
      </c>
      <c r="E19" s="7">
        <v>120</v>
      </c>
      <c r="F19" s="21">
        <f t="shared" si="4"/>
        <v>1</v>
      </c>
    </row>
    <row r="20" spans="2:6" ht="31.5" customHeight="1">
      <c r="B20" s="2" t="s">
        <v>77</v>
      </c>
      <c r="C20" s="5">
        <f>C21+C24</f>
        <v>519030</v>
      </c>
      <c r="D20" s="5">
        <f>D21+D24</f>
        <v>702735</v>
      </c>
      <c r="E20" s="5">
        <f>E21+E24</f>
        <v>323037</v>
      </c>
      <c r="F20" s="21">
        <f t="shared" si="4"/>
        <v>0.4596853721530876</v>
      </c>
    </row>
    <row r="21" spans="2:6" ht="31.5" customHeight="1">
      <c r="B21" s="3" t="s">
        <v>78</v>
      </c>
      <c r="C21" s="6">
        <f>C22+C23</f>
        <v>482121</v>
      </c>
      <c r="D21" s="6">
        <f>D22+D23</f>
        <v>668640</v>
      </c>
      <c r="E21" s="6">
        <f>E22+E23</f>
        <v>304320</v>
      </c>
      <c r="F21" s="21">
        <f t="shared" si="4"/>
        <v>0.45513280689160085</v>
      </c>
    </row>
    <row r="22" spans="2:6" ht="54.75" customHeight="1">
      <c r="B22" s="4" t="s">
        <v>112</v>
      </c>
      <c r="C22" s="7">
        <v>482121</v>
      </c>
      <c r="D22" s="7">
        <v>628640</v>
      </c>
      <c r="E22" s="7">
        <v>304320</v>
      </c>
      <c r="F22" s="21">
        <f t="shared" si="4"/>
        <v>0.4840926444387885</v>
      </c>
    </row>
    <row r="23" spans="2:6" ht="39.75" customHeight="1">
      <c r="B23" s="4" t="s">
        <v>113</v>
      </c>
      <c r="C23" s="7">
        <v>0</v>
      </c>
      <c r="D23" s="7">
        <v>40000</v>
      </c>
      <c r="E23" s="7">
        <v>0</v>
      </c>
      <c r="F23" s="21">
        <f t="shared" si="4"/>
        <v>0</v>
      </c>
    </row>
    <row r="24" spans="2:6" ht="39.75" customHeight="1">
      <c r="B24" s="3" t="s">
        <v>80</v>
      </c>
      <c r="C24" s="6">
        <f>C25</f>
        <v>36909</v>
      </c>
      <c r="D24" s="6">
        <f>D25</f>
        <v>34095</v>
      </c>
      <c r="E24" s="6">
        <f>E25</f>
        <v>18717</v>
      </c>
      <c r="F24" s="21">
        <f t="shared" si="4"/>
        <v>0.5489661240651121</v>
      </c>
    </row>
    <row r="25" spans="2:6" ht="54" customHeight="1">
      <c r="B25" s="4" t="s">
        <v>112</v>
      </c>
      <c r="C25" s="7">
        <v>36909</v>
      </c>
      <c r="D25" s="7">
        <v>34095</v>
      </c>
      <c r="E25" s="7">
        <v>18717</v>
      </c>
      <c r="F25" s="21">
        <f t="shared" si="4"/>
        <v>0.5489661240651121</v>
      </c>
    </row>
    <row r="26" spans="2:6" ht="31.5" customHeight="1">
      <c r="B26" s="2" t="s">
        <v>88</v>
      </c>
      <c r="C26" s="5">
        <f>C27+C29+C31</f>
        <v>7359565</v>
      </c>
      <c r="D26" s="5">
        <f>D27+D29+D31</f>
        <v>7202346</v>
      </c>
      <c r="E26" s="5">
        <f>E27+E29+E31</f>
        <v>3883235</v>
      </c>
      <c r="F26" s="21">
        <f t="shared" si="4"/>
        <v>0.5391625173242163</v>
      </c>
    </row>
    <row r="27" spans="2:6" ht="31.5" customHeight="1">
      <c r="B27" s="3" t="s">
        <v>89</v>
      </c>
      <c r="C27" s="6">
        <f>C28</f>
        <v>4591198</v>
      </c>
      <c r="D27" s="6">
        <f>D28</f>
        <v>4424714</v>
      </c>
      <c r="E27" s="6">
        <f>E28</f>
        <v>2468025</v>
      </c>
      <c r="F27" s="21">
        <f t="shared" si="4"/>
        <v>0.5577818136946252</v>
      </c>
    </row>
    <row r="28" spans="2:6" ht="66" customHeight="1">
      <c r="B28" s="4" t="s">
        <v>114</v>
      </c>
      <c r="C28" s="7">
        <v>4591198</v>
      </c>
      <c r="D28" s="7">
        <v>4424714</v>
      </c>
      <c r="E28" s="7">
        <v>2468025</v>
      </c>
      <c r="F28" s="21">
        <f t="shared" si="4"/>
        <v>0.5577818136946252</v>
      </c>
    </row>
    <row r="29" spans="2:6" ht="56.25" customHeight="1">
      <c r="B29" s="3" t="s">
        <v>91</v>
      </c>
      <c r="C29" s="6">
        <f>C30</f>
        <v>2768367</v>
      </c>
      <c r="D29" s="6">
        <f>D30</f>
        <v>2777589</v>
      </c>
      <c r="E29" s="6">
        <f>E30</f>
        <v>1415183</v>
      </c>
      <c r="F29" s="21">
        <f t="shared" si="4"/>
        <v>0.5095005056543642</v>
      </c>
    </row>
    <row r="30" spans="2:6" ht="68.25" customHeight="1">
      <c r="B30" s="4" t="s">
        <v>112</v>
      </c>
      <c r="C30" s="7">
        <v>2768367</v>
      </c>
      <c r="D30" s="7">
        <v>2777589</v>
      </c>
      <c r="E30" s="7">
        <v>1415183</v>
      </c>
      <c r="F30" s="21">
        <f t="shared" si="4"/>
        <v>0.5095005056543642</v>
      </c>
    </row>
    <row r="31" spans="2:6" ht="31.5" customHeight="1">
      <c r="B31" s="3" t="s">
        <v>92</v>
      </c>
      <c r="C31" s="6">
        <f>C32</f>
        <v>0</v>
      </c>
      <c r="D31" s="6">
        <f>D32</f>
        <v>43</v>
      </c>
      <c r="E31" s="6">
        <f>E32</f>
        <v>27</v>
      </c>
      <c r="F31" s="21">
        <f>E31/D31</f>
        <v>0.627906976744186</v>
      </c>
    </row>
    <row r="32" spans="2:6" ht="56.25" customHeight="1">
      <c r="B32" s="4" t="s">
        <v>112</v>
      </c>
      <c r="C32" s="7">
        <v>0</v>
      </c>
      <c r="D32" s="7">
        <v>43</v>
      </c>
      <c r="E32" s="7">
        <v>27</v>
      </c>
      <c r="F32" s="21">
        <f>E32/D32</f>
        <v>0.627906976744186</v>
      </c>
    </row>
    <row r="33" spans="2:6" ht="39.75" customHeight="1" thickBot="1">
      <c r="B33" s="17" t="s">
        <v>110</v>
      </c>
      <c r="C33" s="16">
        <f>C26+C20+C17+C14+C11+C8+C5</f>
        <v>7946059</v>
      </c>
      <c r="D33" s="16">
        <f>D26+D20+D17+D14+D11+D8+D5</f>
        <v>8367176.76</v>
      </c>
      <c r="E33" s="16">
        <f>E26+E20+E17+E14+E11+E8+E5</f>
        <v>4642542.42</v>
      </c>
      <c r="F33" s="15">
        <f>E33/D33</f>
        <v>0.5548517203788581</v>
      </c>
    </row>
    <row r="34" spans="1:6" ht="21" customHeight="1">
      <c r="A34" s="24"/>
      <c r="B34" s="24"/>
      <c r="C34" s="24"/>
      <c r="D34" s="24"/>
      <c r="E34" s="24"/>
      <c r="F34" s="24"/>
    </row>
  </sheetData>
  <sheetProtection/>
  <mergeCells count="4">
    <mergeCell ref="A1:F1"/>
    <mergeCell ref="C2:F2"/>
    <mergeCell ref="B3:F3"/>
    <mergeCell ref="A34:F34"/>
  </mergeCells>
  <printOptions/>
  <pageMargins left="0" right="0" top="0" bottom="0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Elżbieta Pluta</cp:lastModifiedBy>
  <cp:lastPrinted>2017-08-08T13:04:16Z</cp:lastPrinted>
  <dcterms:modified xsi:type="dcterms:W3CDTF">2017-08-08T13:05:30Z</dcterms:modified>
  <cp:category/>
  <cp:version/>
  <cp:contentType/>
  <cp:contentStatus/>
</cp:coreProperties>
</file>