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I polrocze 2017" sheetId="1" r:id="rId1"/>
  </sheets>
  <definedNames/>
  <calcPr fullCalcOnLoad="1"/>
</workbook>
</file>

<file path=xl/sharedStrings.xml><?xml version="1.0" encoding="utf-8"?>
<sst xmlns="http://schemas.openxmlformats.org/spreadsheetml/2006/main" count="147" uniqueCount="117">
  <si>
    <t>Dział</t>
  </si>
  <si>
    <t>Rozdział</t>
  </si>
  <si>
    <t>Paragraf</t>
  </si>
  <si>
    <t>Treść</t>
  </si>
  <si>
    <t>6050</t>
  </si>
  <si>
    <t>Wydatki inwestycyjne jednostek budżetowych</t>
  </si>
  <si>
    <t>400</t>
  </si>
  <si>
    <t>Wytwarzanie i zaopatrywanie w energię elektryczną, gaz i wodę</t>
  </si>
  <si>
    <t>40002</t>
  </si>
  <si>
    <t>Dostarczanie wody</t>
  </si>
  <si>
    <t>6060</t>
  </si>
  <si>
    <t>Wydatki na zakupy inwestycyjne jednostek budżetowych</t>
  </si>
  <si>
    <t>zakup 3 drukarek</t>
  </si>
  <si>
    <t>15 000,00</t>
  </si>
  <si>
    <t>Zakup sprężarki</t>
  </si>
  <si>
    <t>7 000,00</t>
  </si>
  <si>
    <t>600</t>
  </si>
  <si>
    <t>Transport i łączność</t>
  </si>
  <si>
    <t>60014</t>
  </si>
  <si>
    <t>Drogi publiczne powiatowe</t>
  </si>
  <si>
    <t>6300</t>
  </si>
  <si>
    <t>Dotacja celowa na pomoc finansową udzielaną między jednostkami samorządu terytorialnego na dofinansowanie własnych zadań inwestycyjnych i zakupów inwestycyjnych</t>
  </si>
  <si>
    <t>717 247,00</t>
  </si>
  <si>
    <t>Przebudowa drogi powiatowej Nr 2311E Widawa-Wola Wiązowa-Kiełczygłów na odcinku o długości ok. 3,8 km w miejscowości Zborów, Ochle</t>
  </si>
  <si>
    <t>6620</t>
  </si>
  <si>
    <t>Dotacje celowe przekazane dla powiatu na inwestycje i zakupy inwestycyjne realizowane na podstawie porozumień (umów) między jednostkami samorządu terytorialnego</t>
  </si>
  <si>
    <t>30 000,00</t>
  </si>
  <si>
    <t>Budowa chodnika przy drodze powiatowej Nr 2308E w miejscowości Rogóźno na odcinku 224 metrów</t>
  </si>
  <si>
    <t>60016</t>
  </si>
  <si>
    <t>Drogi publiczne gminne</t>
  </si>
  <si>
    <t>Budowa drogi gminnej w miejscowości Widawa wraz z infrastrukturą</t>
  </si>
  <si>
    <t>Przebudowa drogi gminnej nr 103016 E w miejscowościach Kąty i Wola Kleszczowa</t>
  </si>
  <si>
    <t>Przebudowa drogi gminnej nr 119004 E w miejscowości Korzeń na działce nr 55 obręb Korzeń gmina Widawa</t>
  </si>
  <si>
    <t>Przebudowa drogi wewnętrznej Chociw - Ruda</t>
  </si>
  <si>
    <t>Przebudowa dróg gminnych: nr 103018E-ul.Sosnowa (w km 0+000-0+306), nr 103019E-ul.Jodłowa (w km 0+000-0+325) i (w km 0+077-0+197) w miejscowości Widawa oraz fragmentu ul. Modrzewiowej i Jodłowej w ramach " Przebudowy dróg osiedlowych w miejscowości Widawa</t>
  </si>
  <si>
    <t>Wykonanie ogrodzenia działki na której posadowiona jest świetlica wiejska w sołectwie Zborów</t>
  </si>
  <si>
    <t>Zakup i montaż kostki brukowej wokół świetlicy wiejskiej w sołectwie Zawady</t>
  </si>
  <si>
    <t>Zakup kostki brukowej i krawężników na budowę chodników w sołectwie Chociw</t>
  </si>
  <si>
    <t>60095</t>
  </si>
  <si>
    <t>Pozostała działalność</t>
  </si>
  <si>
    <t>6 000,00</t>
  </si>
  <si>
    <t>Montaż systemu alarmowego w bazie GZUK</t>
  </si>
  <si>
    <t>Zakup oprogramowania finansowo-księgowego</t>
  </si>
  <si>
    <t>13 000,00</t>
  </si>
  <si>
    <t>Zakup traktorka wraz z osprzętem</t>
  </si>
  <si>
    <t>45 000,00</t>
  </si>
  <si>
    <t>754</t>
  </si>
  <si>
    <t>Bezpieczeństwo publiczne i ochrona przeciwpożarowa</t>
  </si>
  <si>
    <t>75404</t>
  </si>
  <si>
    <t>Komendy wojewódzkie Policji</t>
  </si>
  <si>
    <t>4 500,00</t>
  </si>
  <si>
    <t>6170</t>
  </si>
  <si>
    <t>Wpłaty jednostek na państwowy fundusz celowy na finansowanie lub dofinansowanie zadań inwestycyjnych</t>
  </si>
  <si>
    <t>Dofinansowanie zakupu samochodu dla Komendy Wojewódzkiej Policji z przeznaczeniem dla Komendy Powiatowej Policji w Łasku</t>
  </si>
  <si>
    <t>75412</t>
  </si>
  <si>
    <t>Ochotnicze straże pożarne</t>
  </si>
  <si>
    <t>10 000,00</t>
  </si>
  <si>
    <t>Zakup i montaż instalacji wentylacyjnej do OSP Brzyków</t>
  </si>
  <si>
    <t>6230</t>
  </si>
  <si>
    <t>Dotacje celowe z budżetu na finansowanie lub dofinansowanie kosztów realizacji inwestycji i zakupów inwestycyjnych jednostek nie zaliczanych do sektora finansów publicznych</t>
  </si>
  <si>
    <t>325 000,00</t>
  </si>
  <si>
    <t>Dofinansowanie zakupu ciężkiego samochodu ratowniczo-gaśniczego dla OSP w Widawie</t>
  </si>
  <si>
    <t>75495</t>
  </si>
  <si>
    <t>Monitoring wizyjny na terenie Gminy Widawa</t>
  </si>
  <si>
    <t>801</t>
  </si>
  <si>
    <t>Oświata i wychowanie</t>
  </si>
  <si>
    <t>80101</t>
  </si>
  <si>
    <t>Szkoły podstawowe</t>
  </si>
  <si>
    <t>7 500,00</t>
  </si>
  <si>
    <t>Zakup tablicy interaktywnej</t>
  </si>
  <si>
    <t>80104</t>
  </si>
  <si>
    <t xml:space="preserve">Przedszkola </t>
  </si>
  <si>
    <t>4 072 961,00</t>
  </si>
  <si>
    <t>Przygotowanie dokumentacji oraz  budowa przedszkola gminnego</t>
  </si>
  <si>
    <t>80195</t>
  </si>
  <si>
    <t>6257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</si>
  <si>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</si>
  <si>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40 502,50</t>
  </si>
  <si>
    <t>Zakup składników majątkowych w ramach projektu " Szkoła - kierunek na przyszłość"</t>
  </si>
  <si>
    <t>6259</t>
  </si>
  <si>
    <t>7 147,50</t>
  </si>
  <si>
    <t>852</t>
  </si>
  <si>
    <t>Pomoc społeczna</t>
  </si>
  <si>
    <t>40 000,00</t>
  </si>
  <si>
    <t>85203</t>
  </si>
  <si>
    <t>Ośrodki wsparcia</t>
  </si>
  <si>
    <t>Przebudowa łazienek i toalet w Środowiskowym Domu Samopomocy w Dąbrowie Widawskiej</t>
  </si>
  <si>
    <t>900</t>
  </si>
  <si>
    <t>Gospodarka komunalna i ochrona środowiska</t>
  </si>
  <si>
    <t>90004</t>
  </si>
  <si>
    <t>Utrzymanie zieleni w miastach i gminach</t>
  </si>
  <si>
    <t xml:space="preserve">Zakup przyczepy ciągnikowej na potrzeby sołectw Gminy Widawa </t>
  </si>
  <si>
    <t>921</t>
  </si>
  <si>
    <t>Kultura i ochrona dziedzictwa narodowego</t>
  </si>
  <si>
    <t>92195</t>
  </si>
  <si>
    <t>Budowa kontenerowego budynku na potrzeby gospodarcze sołectw Józefów i Sarnów</t>
  </si>
  <si>
    <t>54 103,90</t>
  </si>
  <si>
    <t>Budowa kontenerowego budynku na potrzeby gospodarcze sołectwa Las Zawadzki</t>
  </si>
  <si>
    <t>6 492,90</t>
  </si>
  <si>
    <t>Budowa kontenerowego budynku na potrzeby gospodarcze sołectwa Ligota wraz z uzbrojeniem terenu w media</t>
  </si>
  <si>
    <t>6 125,30</t>
  </si>
  <si>
    <t>Budowa pomnika im. Tadeusza Kościuszki w miejscowości Widawa</t>
  </si>
  <si>
    <t>65 000,00</t>
  </si>
  <si>
    <t>Wykonanie ogrodzenia działki, na której posadowiony jest kontenerowy budynek (Ligota)</t>
  </si>
  <si>
    <t>Wykonanie ogrodzenia działki, na której posadowiony jest kontenerowy budynek (Świerczów)</t>
  </si>
  <si>
    <t>4 470,00</t>
  </si>
  <si>
    <t>Zakup agregatu prądotwórczego na potrzeby sołectw Gminy Widawa</t>
  </si>
  <si>
    <t>926</t>
  </si>
  <si>
    <t>Kultura fizyczna</t>
  </si>
  <si>
    <t>92601</t>
  </si>
  <si>
    <t>Obiekty sportowe</t>
  </si>
  <si>
    <t>Budowa trybuny na stadionie sportowym w Widawie</t>
  </si>
  <si>
    <t>Razem</t>
  </si>
  <si>
    <t xml:space="preserve">Wykonanie </t>
  </si>
  <si>
    <t xml:space="preserve">% wykon </t>
  </si>
  <si>
    <t xml:space="preserve">INFORMACJA O WYKONANIU PLANU WYDATKÓW MAJĄTKOWYCH za I półrocze 2017 r. </t>
  </si>
  <si>
    <t>Plan po zmianach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</si>
</sst>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53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2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5" fillId="34" borderId="10" xfId="0" applyNumberFormat="1" applyFont="1" applyFill="1" applyBorder="1" applyAlignment="1" applyProtection="1">
      <alignment vertical="center" wrapText="1"/>
      <protection locked="0"/>
    </xf>
    <xf numFmtId="49" fontId="6" fillId="35" borderId="10" xfId="0" applyNumberFormat="1" applyFont="1" applyFill="1" applyBorder="1" applyAlignment="1" applyProtection="1">
      <alignment vertical="center" wrapText="1"/>
      <protection locked="0"/>
    </xf>
    <xf numFmtId="49" fontId="6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10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2"/>
  <sheetViews>
    <sheetView showGridLines="0" tabSelected="1" zoomScalePageLayoutView="0" workbookViewId="0" topLeftCell="A58">
      <selection activeCell="E82" sqref="E8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59.5" style="0" customWidth="1"/>
    <col min="6" max="6" width="21.83203125" style="0" customWidth="1"/>
    <col min="7" max="7" width="21.33203125" style="0" customWidth="1"/>
    <col min="8" max="8" width="15.16015625" style="0" customWidth="1"/>
  </cols>
  <sheetData>
    <row r="1" spans="2:8" ht="46.5" customHeight="1">
      <c r="B1" s="28" t="s">
        <v>115</v>
      </c>
      <c r="C1" s="28"/>
      <c r="D1" s="28"/>
      <c r="E1" s="28"/>
      <c r="F1" s="28"/>
      <c r="G1" s="28"/>
      <c r="H1" s="28"/>
    </row>
    <row r="2" spans="2:8" ht="18.75" customHeight="1">
      <c r="B2" s="1"/>
      <c r="C2" s="1"/>
      <c r="D2" s="1"/>
      <c r="E2" s="1"/>
      <c r="F2" s="1"/>
      <c r="G2" s="1"/>
      <c r="H2" s="1"/>
    </row>
    <row r="3" spans="2:8" ht="16.5" customHeight="1">
      <c r="B3" s="2" t="s">
        <v>0</v>
      </c>
      <c r="C3" s="2" t="s">
        <v>1</v>
      </c>
      <c r="D3" s="2" t="s">
        <v>2</v>
      </c>
      <c r="E3" s="12" t="s">
        <v>3</v>
      </c>
      <c r="F3" s="2" t="s">
        <v>116</v>
      </c>
      <c r="G3" s="16" t="s">
        <v>113</v>
      </c>
      <c r="H3" s="16" t="s">
        <v>114</v>
      </c>
    </row>
    <row r="4" spans="2:8" ht="16.5" customHeight="1">
      <c r="B4" s="3" t="s">
        <v>6</v>
      </c>
      <c r="C4" s="3"/>
      <c r="D4" s="3"/>
      <c r="E4" s="13" t="s">
        <v>7</v>
      </c>
      <c r="F4" s="17">
        <f>F5</f>
        <v>22000</v>
      </c>
      <c r="G4" s="17">
        <f>G5</f>
        <v>0</v>
      </c>
      <c r="H4" s="25">
        <f aca="true" t="shared" si="0" ref="H4:H64">G4/F4</f>
        <v>0</v>
      </c>
    </row>
    <row r="5" spans="2:8" ht="16.5" customHeight="1">
      <c r="B5" s="4"/>
      <c r="C5" s="5" t="s">
        <v>8</v>
      </c>
      <c r="D5" s="6"/>
      <c r="E5" s="14" t="s">
        <v>9</v>
      </c>
      <c r="F5" s="18">
        <f>F6</f>
        <v>22000</v>
      </c>
      <c r="G5" s="18">
        <f>G6</f>
        <v>0</v>
      </c>
      <c r="H5" s="25">
        <f t="shared" si="0"/>
        <v>0</v>
      </c>
    </row>
    <row r="6" spans="2:8" ht="16.5" customHeight="1">
      <c r="B6" s="7"/>
      <c r="C6" s="7"/>
      <c r="D6" s="8" t="s">
        <v>10</v>
      </c>
      <c r="E6" s="15" t="s">
        <v>11</v>
      </c>
      <c r="F6" s="19">
        <f>F7+F8</f>
        <v>22000</v>
      </c>
      <c r="G6" s="19">
        <f>G7+G8</f>
        <v>0</v>
      </c>
      <c r="H6" s="25">
        <f t="shared" si="0"/>
        <v>0</v>
      </c>
    </row>
    <row r="7" spans="2:8" ht="16.5" customHeight="1">
      <c r="B7" s="7"/>
      <c r="C7" s="7"/>
      <c r="D7" s="7"/>
      <c r="E7" s="15" t="s">
        <v>12</v>
      </c>
      <c r="F7" s="19" t="s">
        <v>13</v>
      </c>
      <c r="G7" s="19"/>
      <c r="H7" s="25">
        <f t="shared" si="0"/>
        <v>0</v>
      </c>
    </row>
    <row r="8" spans="2:8" ht="16.5" customHeight="1">
      <c r="B8" s="7"/>
      <c r="C8" s="7"/>
      <c r="D8" s="7"/>
      <c r="E8" s="15" t="s">
        <v>14</v>
      </c>
      <c r="F8" s="19" t="s">
        <v>15</v>
      </c>
      <c r="G8" s="19"/>
      <c r="H8" s="25">
        <f t="shared" si="0"/>
        <v>0</v>
      </c>
    </row>
    <row r="9" spans="2:8" ht="16.5" customHeight="1">
      <c r="B9" s="3" t="s">
        <v>16</v>
      </c>
      <c r="C9" s="3"/>
      <c r="D9" s="3"/>
      <c r="E9" s="13" t="s">
        <v>17</v>
      </c>
      <c r="F9" s="17">
        <f>F10+F15+F24</f>
        <v>4371343</v>
      </c>
      <c r="G9" s="17">
        <f>G10+G15+G24</f>
        <v>83733</v>
      </c>
      <c r="H9" s="25">
        <f t="shared" si="0"/>
        <v>0.01915498280505556</v>
      </c>
    </row>
    <row r="10" spans="2:8" ht="16.5" customHeight="1">
      <c r="B10" s="4"/>
      <c r="C10" s="5" t="s">
        <v>18</v>
      </c>
      <c r="D10" s="6"/>
      <c r="E10" s="14" t="s">
        <v>19</v>
      </c>
      <c r="F10" s="18">
        <f>F11+F13</f>
        <v>747247</v>
      </c>
      <c r="G10" s="18">
        <f>G11+G13</f>
        <v>0</v>
      </c>
      <c r="H10" s="25">
        <f t="shared" si="0"/>
        <v>0</v>
      </c>
    </row>
    <row r="11" spans="2:8" ht="32.25" customHeight="1">
      <c r="B11" s="7"/>
      <c r="C11" s="7"/>
      <c r="D11" s="8" t="s">
        <v>20</v>
      </c>
      <c r="E11" s="15" t="s">
        <v>21</v>
      </c>
      <c r="F11" s="19" t="str">
        <f>F12</f>
        <v>717 247,00</v>
      </c>
      <c r="G11" s="19">
        <f>G12</f>
        <v>0</v>
      </c>
      <c r="H11" s="25">
        <f t="shared" si="0"/>
        <v>0</v>
      </c>
    </row>
    <row r="12" spans="2:8" ht="30" customHeight="1">
      <c r="B12" s="7"/>
      <c r="C12" s="7"/>
      <c r="D12" s="7"/>
      <c r="E12" s="15" t="s">
        <v>23</v>
      </c>
      <c r="F12" s="19" t="s">
        <v>22</v>
      </c>
      <c r="G12" s="19"/>
      <c r="H12" s="25">
        <f t="shared" si="0"/>
        <v>0</v>
      </c>
    </row>
    <row r="13" spans="2:8" ht="30" customHeight="1">
      <c r="B13" s="7"/>
      <c r="C13" s="7"/>
      <c r="D13" s="8" t="s">
        <v>24</v>
      </c>
      <c r="E13" s="15" t="s">
        <v>25</v>
      </c>
      <c r="F13" s="19" t="str">
        <f>F14</f>
        <v>30 000,00</v>
      </c>
      <c r="G13" s="19">
        <f>G14</f>
        <v>0</v>
      </c>
      <c r="H13" s="25">
        <f t="shared" si="0"/>
        <v>0</v>
      </c>
    </row>
    <row r="14" spans="2:8" ht="19.5" customHeight="1">
      <c r="B14" s="7"/>
      <c r="C14" s="7"/>
      <c r="D14" s="7"/>
      <c r="E14" s="15" t="s">
        <v>27</v>
      </c>
      <c r="F14" s="19" t="s">
        <v>26</v>
      </c>
      <c r="G14" s="19"/>
      <c r="H14" s="25">
        <f t="shared" si="0"/>
        <v>0</v>
      </c>
    </row>
    <row r="15" spans="2:8" ht="16.5" customHeight="1">
      <c r="B15" s="4"/>
      <c r="C15" s="5" t="s">
        <v>28</v>
      </c>
      <c r="D15" s="6"/>
      <c r="E15" s="14" t="s">
        <v>29</v>
      </c>
      <c r="F15" s="18">
        <f>F16</f>
        <v>3560096</v>
      </c>
      <c r="G15" s="18">
        <f>G16</f>
        <v>32681</v>
      </c>
      <c r="H15" s="25">
        <f t="shared" si="0"/>
        <v>0.009179808634373905</v>
      </c>
    </row>
    <row r="16" spans="2:8" ht="16.5" customHeight="1">
      <c r="B16" s="7"/>
      <c r="C16" s="7"/>
      <c r="D16" s="8" t="s">
        <v>4</v>
      </c>
      <c r="E16" s="15" t="s">
        <v>5</v>
      </c>
      <c r="F16" s="19">
        <f>SUM(F17:F23)</f>
        <v>3560096</v>
      </c>
      <c r="G16" s="19">
        <f>SUM(G17:G23)</f>
        <v>32681</v>
      </c>
      <c r="H16" s="25">
        <f t="shared" si="0"/>
        <v>0.009179808634373905</v>
      </c>
    </row>
    <row r="17" spans="2:8" ht="16.5" customHeight="1">
      <c r="B17" s="7"/>
      <c r="C17" s="7"/>
      <c r="D17" s="7"/>
      <c r="E17" s="15" t="s">
        <v>30</v>
      </c>
      <c r="F17" s="19">
        <v>47000</v>
      </c>
      <c r="G17" s="19"/>
      <c r="H17" s="25">
        <f t="shared" si="0"/>
        <v>0</v>
      </c>
    </row>
    <row r="18" spans="2:8" ht="19.5" customHeight="1">
      <c r="B18" s="7"/>
      <c r="C18" s="7"/>
      <c r="D18" s="7"/>
      <c r="E18" s="15" t="s">
        <v>31</v>
      </c>
      <c r="F18" s="19">
        <v>310000</v>
      </c>
      <c r="G18" s="19"/>
      <c r="H18" s="25">
        <f t="shared" si="0"/>
        <v>0</v>
      </c>
    </row>
    <row r="19" spans="2:8" ht="19.5" customHeight="1">
      <c r="B19" s="7"/>
      <c r="C19" s="7"/>
      <c r="D19" s="7"/>
      <c r="E19" s="15" t="s">
        <v>32</v>
      </c>
      <c r="F19" s="19">
        <v>525000</v>
      </c>
      <c r="G19" s="19">
        <v>615</v>
      </c>
      <c r="H19" s="25">
        <f t="shared" si="0"/>
        <v>0.0011714285714285715</v>
      </c>
    </row>
    <row r="20" spans="2:8" ht="16.5" customHeight="1">
      <c r="B20" s="7"/>
      <c r="C20" s="7"/>
      <c r="D20" s="7"/>
      <c r="E20" s="15" t="s">
        <v>33</v>
      </c>
      <c r="F20" s="19">
        <f>1090000</f>
        <v>1090000</v>
      </c>
      <c r="G20" s="19">
        <v>32066</v>
      </c>
      <c r="H20" s="25">
        <f t="shared" si="0"/>
        <v>0.029418348623853213</v>
      </c>
    </row>
    <row r="21" spans="2:8" ht="49.5" customHeight="1">
      <c r="B21" s="7"/>
      <c r="C21" s="7"/>
      <c r="D21" s="7"/>
      <c r="E21" s="15" t="s">
        <v>34</v>
      </c>
      <c r="F21" s="19">
        <v>1563096</v>
      </c>
      <c r="G21" s="19"/>
      <c r="H21" s="25">
        <f t="shared" si="0"/>
        <v>0</v>
      </c>
    </row>
    <row r="22" spans="2:8" ht="19.5" customHeight="1">
      <c r="B22" s="7"/>
      <c r="C22" s="7"/>
      <c r="D22" s="7"/>
      <c r="E22" s="15" t="s">
        <v>36</v>
      </c>
      <c r="F22" s="19">
        <v>5000</v>
      </c>
      <c r="G22" s="19"/>
      <c r="H22" s="25">
        <f t="shared" si="0"/>
        <v>0</v>
      </c>
    </row>
    <row r="23" spans="2:8" ht="19.5" customHeight="1">
      <c r="B23" s="7"/>
      <c r="C23" s="7"/>
      <c r="D23" s="7"/>
      <c r="E23" s="15" t="s">
        <v>37</v>
      </c>
      <c r="F23" s="19">
        <v>20000</v>
      </c>
      <c r="G23" s="19"/>
      <c r="H23" s="25">
        <f t="shared" si="0"/>
        <v>0</v>
      </c>
    </row>
    <row r="24" spans="2:8" ht="16.5" customHeight="1">
      <c r="B24" s="4"/>
      <c r="C24" s="5" t="s">
        <v>38</v>
      </c>
      <c r="D24" s="6"/>
      <c r="E24" s="14" t="s">
        <v>39</v>
      </c>
      <c r="F24" s="18">
        <f>F27+F25</f>
        <v>64000</v>
      </c>
      <c r="G24" s="18">
        <f>G27+G25</f>
        <v>51052</v>
      </c>
      <c r="H24" s="25">
        <f t="shared" si="0"/>
        <v>0.7976875</v>
      </c>
    </row>
    <row r="25" spans="2:8" ht="16.5" customHeight="1">
      <c r="B25" s="4"/>
      <c r="C25" s="22"/>
      <c r="D25" s="8" t="s">
        <v>4</v>
      </c>
      <c r="E25" s="15" t="s">
        <v>5</v>
      </c>
      <c r="F25" s="24" t="str">
        <f>F26</f>
        <v>6 000,00</v>
      </c>
      <c r="G25" s="24">
        <f>G26</f>
        <v>0</v>
      </c>
      <c r="H25" s="25">
        <f t="shared" si="0"/>
        <v>0</v>
      </c>
    </row>
    <row r="26" spans="2:8" ht="16.5" customHeight="1">
      <c r="B26" s="4"/>
      <c r="C26" s="22"/>
      <c r="D26" s="23"/>
      <c r="E26" s="15" t="s">
        <v>41</v>
      </c>
      <c r="F26" s="9" t="s">
        <v>40</v>
      </c>
      <c r="G26" s="24">
        <v>0</v>
      </c>
      <c r="H26" s="25">
        <f t="shared" si="0"/>
        <v>0</v>
      </c>
    </row>
    <row r="27" spans="2:8" ht="16.5" customHeight="1">
      <c r="B27" s="7"/>
      <c r="C27" s="7"/>
      <c r="D27" s="8" t="s">
        <v>10</v>
      </c>
      <c r="E27" s="15" t="s">
        <v>11</v>
      </c>
      <c r="F27" s="19">
        <f>F28+F29</f>
        <v>58000</v>
      </c>
      <c r="G27" s="19">
        <f>G28+G29</f>
        <v>51052</v>
      </c>
      <c r="H27" s="25">
        <f t="shared" si="0"/>
        <v>0.8802068965517241</v>
      </c>
    </row>
    <row r="28" spans="2:8" ht="16.5" customHeight="1">
      <c r="B28" s="7"/>
      <c r="C28" s="7"/>
      <c r="D28" s="7"/>
      <c r="E28" s="15" t="s">
        <v>42</v>
      </c>
      <c r="F28" s="19" t="s">
        <v>43</v>
      </c>
      <c r="G28" s="24">
        <v>13000</v>
      </c>
      <c r="H28" s="25">
        <f t="shared" si="0"/>
        <v>1</v>
      </c>
    </row>
    <row r="29" spans="2:8" ht="16.5" customHeight="1">
      <c r="B29" s="7"/>
      <c r="C29" s="7"/>
      <c r="D29" s="7"/>
      <c r="E29" s="15" t="s">
        <v>44</v>
      </c>
      <c r="F29" s="19" t="s">
        <v>45</v>
      </c>
      <c r="G29" s="24">
        <f>37392+660</f>
        <v>38052</v>
      </c>
      <c r="H29" s="25">
        <f t="shared" si="0"/>
        <v>0.8456</v>
      </c>
    </row>
    <row r="30" spans="2:8" ht="16.5" customHeight="1">
      <c r="B30" s="3" t="s">
        <v>46</v>
      </c>
      <c r="C30" s="3"/>
      <c r="D30" s="3"/>
      <c r="E30" s="13" t="s">
        <v>47</v>
      </c>
      <c r="F30" s="17">
        <f>F31+F34+F39</f>
        <v>345500</v>
      </c>
      <c r="G30" s="17">
        <f>G31+G34+G39</f>
        <v>0</v>
      </c>
      <c r="H30" s="25">
        <f t="shared" si="0"/>
        <v>0</v>
      </c>
    </row>
    <row r="31" spans="2:8" ht="16.5" customHeight="1">
      <c r="B31" s="4"/>
      <c r="C31" s="5" t="s">
        <v>48</v>
      </c>
      <c r="D31" s="6"/>
      <c r="E31" s="14" t="s">
        <v>49</v>
      </c>
      <c r="F31" s="18" t="str">
        <f>F32</f>
        <v>4 500,00</v>
      </c>
      <c r="G31" s="18">
        <f>G32</f>
        <v>0</v>
      </c>
      <c r="H31" s="25">
        <f t="shared" si="0"/>
        <v>0</v>
      </c>
    </row>
    <row r="32" spans="2:8" ht="19.5" customHeight="1">
      <c r="B32" s="7"/>
      <c r="C32" s="7"/>
      <c r="D32" s="8" t="s">
        <v>51</v>
      </c>
      <c r="E32" s="15" t="s">
        <v>52</v>
      </c>
      <c r="F32" s="19" t="str">
        <f>F33</f>
        <v>4 500,00</v>
      </c>
      <c r="G32" s="19">
        <f>G33</f>
        <v>0</v>
      </c>
      <c r="H32" s="25">
        <f t="shared" si="0"/>
        <v>0</v>
      </c>
    </row>
    <row r="33" spans="2:8" ht="19.5" customHeight="1">
      <c r="B33" s="7"/>
      <c r="C33" s="7"/>
      <c r="D33" s="7"/>
      <c r="E33" s="15" t="s">
        <v>53</v>
      </c>
      <c r="F33" s="19" t="s">
        <v>50</v>
      </c>
      <c r="G33" s="19"/>
      <c r="H33" s="25">
        <f t="shared" si="0"/>
        <v>0</v>
      </c>
    </row>
    <row r="34" spans="2:8" ht="16.5" customHeight="1">
      <c r="B34" s="4"/>
      <c r="C34" s="5" t="s">
        <v>54</v>
      </c>
      <c r="D34" s="6"/>
      <c r="E34" s="14" t="s">
        <v>55</v>
      </c>
      <c r="F34" s="18">
        <f>F35+F37</f>
        <v>335000</v>
      </c>
      <c r="G34" s="18">
        <f>G35+G37</f>
        <v>0</v>
      </c>
      <c r="H34" s="25">
        <f t="shared" si="0"/>
        <v>0</v>
      </c>
    </row>
    <row r="35" spans="2:8" ht="16.5" customHeight="1">
      <c r="B35" s="7"/>
      <c r="C35" s="7"/>
      <c r="D35" s="8" t="s">
        <v>4</v>
      </c>
      <c r="E35" s="15" t="s">
        <v>5</v>
      </c>
      <c r="F35" s="19" t="str">
        <f>F36</f>
        <v>10 000,00</v>
      </c>
      <c r="G35" s="19">
        <f>G36</f>
        <v>0</v>
      </c>
      <c r="H35" s="25">
        <f t="shared" si="0"/>
        <v>0</v>
      </c>
    </row>
    <row r="36" spans="2:8" ht="16.5" customHeight="1">
      <c r="B36" s="7"/>
      <c r="C36" s="7"/>
      <c r="D36" s="7"/>
      <c r="E36" s="15" t="s">
        <v>57</v>
      </c>
      <c r="F36" s="19" t="s">
        <v>56</v>
      </c>
      <c r="G36" s="19"/>
      <c r="H36" s="25">
        <f t="shared" si="0"/>
        <v>0</v>
      </c>
    </row>
    <row r="37" spans="2:8" ht="30" customHeight="1">
      <c r="B37" s="7"/>
      <c r="C37" s="7"/>
      <c r="D37" s="8" t="s">
        <v>58</v>
      </c>
      <c r="E37" s="15" t="s">
        <v>59</v>
      </c>
      <c r="F37" s="19" t="str">
        <f>F38</f>
        <v>325 000,00</v>
      </c>
      <c r="G37" s="19">
        <f>G38</f>
        <v>0</v>
      </c>
      <c r="H37" s="25">
        <f t="shared" si="0"/>
        <v>0</v>
      </c>
    </row>
    <row r="38" spans="2:8" ht="19.5" customHeight="1">
      <c r="B38" s="7"/>
      <c r="C38" s="7"/>
      <c r="D38" s="7"/>
      <c r="E38" s="15" t="s">
        <v>61</v>
      </c>
      <c r="F38" s="19" t="s">
        <v>60</v>
      </c>
      <c r="G38" s="19"/>
      <c r="H38" s="25">
        <f t="shared" si="0"/>
        <v>0</v>
      </c>
    </row>
    <row r="39" spans="2:8" ht="16.5" customHeight="1">
      <c r="B39" s="4"/>
      <c r="C39" s="5" t="s">
        <v>62</v>
      </c>
      <c r="D39" s="6"/>
      <c r="E39" s="14" t="s">
        <v>39</v>
      </c>
      <c r="F39" s="18" t="str">
        <f>F40</f>
        <v>6 000,00</v>
      </c>
      <c r="G39" s="18">
        <f>G40</f>
        <v>0</v>
      </c>
      <c r="H39" s="25">
        <f t="shared" si="0"/>
        <v>0</v>
      </c>
    </row>
    <row r="40" spans="2:8" ht="16.5" customHeight="1">
      <c r="B40" s="7"/>
      <c r="C40" s="7"/>
      <c r="D40" s="8" t="s">
        <v>4</v>
      </c>
      <c r="E40" s="15" t="s">
        <v>5</v>
      </c>
      <c r="F40" s="19" t="str">
        <f>F41</f>
        <v>6 000,00</v>
      </c>
      <c r="G40" s="19">
        <f>G41</f>
        <v>0</v>
      </c>
      <c r="H40" s="25">
        <f t="shared" si="0"/>
        <v>0</v>
      </c>
    </row>
    <row r="41" spans="2:8" ht="16.5" customHeight="1">
      <c r="B41" s="7"/>
      <c r="C41" s="7"/>
      <c r="D41" s="7"/>
      <c r="E41" s="15" t="s">
        <v>63</v>
      </c>
      <c r="F41" s="19" t="s">
        <v>40</v>
      </c>
      <c r="G41" s="19"/>
      <c r="H41" s="25">
        <f t="shared" si="0"/>
        <v>0</v>
      </c>
    </row>
    <row r="42" spans="2:8" ht="16.5" customHeight="1">
      <c r="B42" s="3" t="s">
        <v>64</v>
      </c>
      <c r="C42" s="3"/>
      <c r="D42" s="3"/>
      <c r="E42" s="13" t="s">
        <v>65</v>
      </c>
      <c r="F42" s="17">
        <f>F43+F46+F49</f>
        <v>4128111</v>
      </c>
      <c r="G42" s="17">
        <f>G43+G46+G49</f>
        <v>1639.84</v>
      </c>
      <c r="H42" s="25">
        <f t="shared" si="0"/>
        <v>0.0003972373804871041</v>
      </c>
    </row>
    <row r="43" spans="2:8" ht="16.5" customHeight="1">
      <c r="B43" s="4"/>
      <c r="C43" s="5" t="s">
        <v>66</v>
      </c>
      <c r="D43" s="6"/>
      <c r="E43" s="14" t="s">
        <v>67</v>
      </c>
      <c r="F43" s="18" t="str">
        <f>F44</f>
        <v>7 500,00</v>
      </c>
      <c r="G43" s="18"/>
      <c r="H43" s="25">
        <f t="shared" si="0"/>
        <v>0</v>
      </c>
    </row>
    <row r="44" spans="2:8" ht="16.5" customHeight="1">
      <c r="B44" s="7"/>
      <c r="C44" s="7"/>
      <c r="D44" s="8" t="s">
        <v>10</v>
      </c>
      <c r="E44" s="15" t="s">
        <v>11</v>
      </c>
      <c r="F44" s="19" t="str">
        <f>F45</f>
        <v>7 500,00</v>
      </c>
      <c r="G44" s="19"/>
      <c r="H44" s="25">
        <f t="shared" si="0"/>
        <v>0</v>
      </c>
    </row>
    <row r="45" spans="2:8" ht="16.5" customHeight="1">
      <c r="B45" s="7"/>
      <c r="C45" s="7"/>
      <c r="D45" s="7"/>
      <c r="E45" s="15" t="s">
        <v>69</v>
      </c>
      <c r="F45" s="19" t="s">
        <v>68</v>
      </c>
      <c r="G45" s="19"/>
      <c r="H45" s="25">
        <f t="shared" si="0"/>
        <v>0</v>
      </c>
    </row>
    <row r="46" spans="2:8" ht="16.5" customHeight="1">
      <c r="B46" s="4"/>
      <c r="C46" s="5" t="s">
        <v>70</v>
      </c>
      <c r="D46" s="6"/>
      <c r="E46" s="14" t="s">
        <v>71</v>
      </c>
      <c r="F46" s="18" t="str">
        <f>F47</f>
        <v>4 072 961,00</v>
      </c>
      <c r="G46" s="18">
        <f>G47</f>
        <v>1639.84</v>
      </c>
      <c r="H46" s="25">
        <f t="shared" si="0"/>
        <v>0.00040261618021876467</v>
      </c>
    </row>
    <row r="47" spans="2:8" ht="16.5" customHeight="1">
      <c r="B47" s="7"/>
      <c r="C47" s="7"/>
      <c r="D47" s="8" t="s">
        <v>4</v>
      </c>
      <c r="E47" s="15" t="s">
        <v>5</v>
      </c>
      <c r="F47" s="19" t="str">
        <f>F48</f>
        <v>4 072 961,00</v>
      </c>
      <c r="G47" s="19">
        <f>G48</f>
        <v>1639.84</v>
      </c>
      <c r="H47" s="25">
        <f t="shared" si="0"/>
        <v>0.00040261618021876467</v>
      </c>
    </row>
    <row r="48" spans="2:8" ht="16.5" customHeight="1">
      <c r="B48" s="7"/>
      <c r="C48" s="7"/>
      <c r="D48" s="7"/>
      <c r="E48" s="15" t="s">
        <v>73</v>
      </c>
      <c r="F48" s="19" t="s">
        <v>72</v>
      </c>
      <c r="G48" s="19">
        <v>1639.84</v>
      </c>
      <c r="H48" s="25">
        <f t="shared" si="0"/>
        <v>0.00040261618021876467</v>
      </c>
    </row>
    <row r="49" spans="2:8" ht="16.5" customHeight="1">
      <c r="B49" s="4"/>
      <c r="C49" s="5" t="s">
        <v>74</v>
      </c>
      <c r="D49" s="6"/>
      <c r="E49" s="14" t="s">
        <v>39</v>
      </c>
      <c r="F49" s="18">
        <f>F50+F52</f>
        <v>47650</v>
      </c>
      <c r="G49" s="18">
        <f>G50+G52</f>
        <v>0</v>
      </c>
      <c r="H49" s="25">
        <f t="shared" si="0"/>
        <v>0</v>
      </c>
    </row>
    <row r="50" spans="2:8" ht="51" customHeight="1">
      <c r="B50" s="7"/>
      <c r="C50" s="7"/>
      <c r="D50" s="8" t="s">
        <v>75</v>
      </c>
      <c r="E50" s="15" t="s">
        <v>76</v>
      </c>
      <c r="F50" s="19" t="str">
        <f>F51</f>
        <v>40 502,50</v>
      </c>
      <c r="G50" s="19">
        <f>G51</f>
        <v>0</v>
      </c>
      <c r="H50" s="25">
        <f t="shared" si="0"/>
        <v>0</v>
      </c>
    </row>
    <row r="51" spans="2:8" ht="27" customHeight="1">
      <c r="B51" s="7"/>
      <c r="C51" s="7"/>
      <c r="D51" s="7"/>
      <c r="E51" s="15" t="s">
        <v>78</v>
      </c>
      <c r="F51" s="19" t="s">
        <v>77</v>
      </c>
      <c r="G51" s="19"/>
      <c r="H51" s="25">
        <f t="shared" si="0"/>
        <v>0</v>
      </c>
    </row>
    <row r="52" spans="2:8" ht="50.25" customHeight="1">
      <c r="B52" s="7"/>
      <c r="C52" s="7"/>
      <c r="D52" s="8" t="s">
        <v>79</v>
      </c>
      <c r="E52" s="15" t="s">
        <v>76</v>
      </c>
      <c r="F52" s="19" t="str">
        <f>F53</f>
        <v>7 147,50</v>
      </c>
      <c r="G52" s="19">
        <f>G53</f>
        <v>0</v>
      </c>
      <c r="H52" s="25">
        <f t="shared" si="0"/>
        <v>0</v>
      </c>
    </row>
    <row r="53" spans="2:8" ht="24.75" customHeight="1">
      <c r="B53" s="7"/>
      <c r="C53" s="7"/>
      <c r="D53" s="7"/>
      <c r="E53" s="15" t="s">
        <v>78</v>
      </c>
      <c r="F53" s="19" t="s">
        <v>80</v>
      </c>
      <c r="G53" s="19"/>
      <c r="H53" s="25">
        <f t="shared" si="0"/>
        <v>0</v>
      </c>
    </row>
    <row r="54" spans="2:8" ht="16.5" customHeight="1">
      <c r="B54" s="3" t="s">
        <v>81</v>
      </c>
      <c r="C54" s="3"/>
      <c r="D54" s="3"/>
      <c r="E54" s="13" t="s">
        <v>82</v>
      </c>
      <c r="F54" s="17" t="str">
        <f aca="true" t="shared" si="1" ref="F54:G56">F55</f>
        <v>40 000,00</v>
      </c>
      <c r="G54" s="17">
        <f t="shared" si="1"/>
        <v>0</v>
      </c>
      <c r="H54" s="25">
        <f t="shared" si="0"/>
        <v>0</v>
      </c>
    </row>
    <row r="55" spans="2:8" ht="16.5" customHeight="1">
      <c r="B55" s="4"/>
      <c r="C55" s="5" t="s">
        <v>84</v>
      </c>
      <c r="D55" s="6"/>
      <c r="E55" s="14" t="s">
        <v>85</v>
      </c>
      <c r="F55" s="18" t="str">
        <f t="shared" si="1"/>
        <v>40 000,00</v>
      </c>
      <c r="G55" s="18">
        <f t="shared" si="1"/>
        <v>0</v>
      </c>
      <c r="H55" s="25">
        <f t="shared" si="0"/>
        <v>0</v>
      </c>
    </row>
    <row r="56" spans="2:8" ht="16.5" customHeight="1">
      <c r="B56" s="7"/>
      <c r="C56" s="7"/>
      <c r="D56" s="8" t="s">
        <v>4</v>
      </c>
      <c r="E56" s="15" t="s">
        <v>5</v>
      </c>
      <c r="F56" s="19" t="str">
        <f t="shared" si="1"/>
        <v>40 000,00</v>
      </c>
      <c r="G56" s="19">
        <f t="shared" si="1"/>
        <v>0</v>
      </c>
      <c r="H56" s="25">
        <f t="shared" si="0"/>
        <v>0</v>
      </c>
    </row>
    <row r="57" spans="2:8" ht="19.5" customHeight="1">
      <c r="B57" s="7"/>
      <c r="C57" s="7"/>
      <c r="D57" s="7"/>
      <c r="E57" s="15" t="s">
        <v>86</v>
      </c>
      <c r="F57" s="19" t="s">
        <v>83</v>
      </c>
      <c r="G57" s="19"/>
      <c r="H57" s="25">
        <f t="shared" si="0"/>
        <v>0</v>
      </c>
    </row>
    <row r="58" spans="2:8" ht="16.5" customHeight="1">
      <c r="B58" s="3" t="s">
        <v>87</v>
      </c>
      <c r="C58" s="3"/>
      <c r="D58" s="3"/>
      <c r="E58" s="13" t="s">
        <v>88</v>
      </c>
      <c r="F58" s="17">
        <f aca="true" t="shared" si="2" ref="F58:G60">F59</f>
        <v>60000</v>
      </c>
      <c r="G58" s="17">
        <f t="shared" si="2"/>
        <v>55263.85</v>
      </c>
      <c r="H58" s="25">
        <f t="shared" si="0"/>
        <v>0.9210641666666667</v>
      </c>
    </row>
    <row r="59" spans="2:8" ht="16.5" customHeight="1">
      <c r="B59" s="4"/>
      <c r="C59" s="5" t="s">
        <v>89</v>
      </c>
      <c r="D59" s="6"/>
      <c r="E59" s="14" t="s">
        <v>90</v>
      </c>
      <c r="F59" s="18">
        <f t="shared" si="2"/>
        <v>60000</v>
      </c>
      <c r="G59" s="18">
        <f t="shared" si="2"/>
        <v>55263.85</v>
      </c>
      <c r="H59" s="25">
        <f t="shared" si="0"/>
        <v>0.9210641666666667</v>
      </c>
    </row>
    <row r="60" spans="2:8" ht="16.5" customHeight="1">
      <c r="B60" s="7"/>
      <c r="C60" s="7"/>
      <c r="D60" s="8" t="s">
        <v>10</v>
      </c>
      <c r="E60" s="15" t="s">
        <v>11</v>
      </c>
      <c r="F60" s="19">
        <f t="shared" si="2"/>
        <v>60000</v>
      </c>
      <c r="G60" s="19">
        <f t="shared" si="2"/>
        <v>55263.85</v>
      </c>
      <c r="H60" s="25">
        <f t="shared" si="0"/>
        <v>0.9210641666666667</v>
      </c>
    </row>
    <row r="61" spans="2:8" ht="16.5" customHeight="1">
      <c r="B61" s="7"/>
      <c r="C61" s="7"/>
      <c r="D61" s="7"/>
      <c r="E61" s="15" t="s">
        <v>91</v>
      </c>
      <c r="F61" s="19">
        <v>60000</v>
      </c>
      <c r="G61" s="24">
        <v>55263.85</v>
      </c>
      <c r="H61" s="25">
        <f t="shared" si="0"/>
        <v>0.9210641666666667</v>
      </c>
    </row>
    <row r="62" spans="2:8" ht="16.5" customHeight="1">
      <c r="B62" s="3" t="s">
        <v>92</v>
      </c>
      <c r="C62" s="3"/>
      <c r="D62" s="3"/>
      <c r="E62" s="13" t="s">
        <v>93</v>
      </c>
      <c r="F62" s="17">
        <f>F63</f>
        <v>249192.1</v>
      </c>
      <c r="G62" s="17">
        <f>G63</f>
        <v>142930.55</v>
      </c>
      <c r="H62" s="25">
        <f t="shared" si="0"/>
        <v>0.5735757674500916</v>
      </c>
    </row>
    <row r="63" spans="2:8" ht="16.5" customHeight="1">
      <c r="B63" s="4"/>
      <c r="C63" s="5" t="s">
        <v>94</v>
      </c>
      <c r="D63" s="6"/>
      <c r="E63" s="14" t="s">
        <v>39</v>
      </c>
      <c r="F63" s="18">
        <f>F64+F72</f>
        <v>249192.1</v>
      </c>
      <c r="G63" s="18">
        <f>G64+G72</f>
        <v>142930.55</v>
      </c>
      <c r="H63" s="25">
        <f t="shared" si="0"/>
        <v>0.5735757674500916</v>
      </c>
    </row>
    <row r="64" spans="2:8" ht="16.5" customHeight="1">
      <c r="B64" s="7"/>
      <c r="C64" s="7"/>
      <c r="D64" s="8" t="s">
        <v>4</v>
      </c>
      <c r="E64" s="15" t="s">
        <v>5</v>
      </c>
      <c r="F64" s="19">
        <f>F65+F66+F67+F68+F69+F70+F71</f>
        <v>149192.1</v>
      </c>
      <c r="G64" s="19">
        <f>G65+G66+G67+G68+G69+G70+G71</f>
        <v>54249.05</v>
      </c>
      <c r="H64" s="25">
        <f t="shared" si="0"/>
        <v>0.3636187841045203</v>
      </c>
    </row>
    <row r="65" spans="2:8" ht="19.5" customHeight="1">
      <c r="B65" s="7"/>
      <c r="C65" s="7"/>
      <c r="D65" s="7"/>
      <c r="E65" s="15" t="s">
        <v>95</v>
      </c>
      <c r="F65" s="19" t="s">
        <v>96</v>
      </c>
      <c r="G65" s="19">
        <v>54103</v>
      </c>
      <c r="H65" s="25">
        <f aca="true" t="shared" si="3" ref="H65:H77">G65/F65</f>
        <v>0.999983365339652</v>
      </c>
    </row>
    <row r="66" spans="2:8" ht="19.5" customHeight="1">
      <c r="B66" s="7"/>
      <c r="C66" s="7"/>
      <c r="D66" s="7"/>
      <c r="E66" s="15" t="s">
        <v>97</v>
      </c>
      <c r="F66" s="19" t="s">
        <v>98</v>
      </c>
      <c r="G66" s="19"/>
      <c r="H66" s="25">
        <f t="shared" si="3"/>
        <v>0</v>
      </c>
    </row>
    <row r="67" spans="2:8" ht="19.5" customHeight="1">
      <c r="B67" s="7"/>
      <c r="C67" s="7"/>
      <c r="D67" s="7"/>
      <c r="E67" s="15" t="s">
        <v>99</v>
      </c>
      <c r="F67" s="19" t="s">
        <v>100</v>
      </c>
      <c r="G67" s="19"/>
      <c r="H67" s="25">
        <f t="shared" si="3"/>
        <v>0</v>
      </c>
    </row>
    <row r="68" spans="2:8" ht="16.5" customHeight="1">
      <c r="B68" s="7"/>
      <c r="C68" s="7"/>
      <c r="D68" s="7"/>
      <c r="E68" s="15" t="s">
        <v>101</v>
      </c>
      <c r="F68" s="19" t="s">
        <v>102</v>
      </c>
      <c r="G68" s="19"/>
      <c r="H68" s="25">
        <f t="shared" si="3"/>
        <v>0</v>
      </c>
    </row>
    <row r="69" spans="2:8" ht="19.5" customHeight="1">
      <c r="B69" s="7"/>
      <c r="C69" s="7"/>
      <c r="D69" s="7"/>
      <c r="E69" s="15" t="s">
        <v>35</v>
      </c>
      <c r="F69" s="19" t="s">
        <v>40</v>
      </c>
      <c r="G69" s="19"/>
      <c r="H69" s="25">
        <f t="shared" si="3"/>
        <v>0</v>
      </c>
    </row>
    <row r="70" spans="2:8" ht="19.5" customHeight="1">
      <c r="B70" s="7"/>
      <c r="C70" s="7"/>
      <c r="D70" s="7"/>
      <c r="E70" s="15" t="s">
        <v>103</v>
      </c>
      <c r="F70" s="19" t="s">
        <v>15</v>
      </c>
      <c r="G70" s="19">
        <v>146.05</v>
      </c>
      <c r="H70" s="25">
        <f t="shared" si="3"/>
        <v>0.020864285714285717</v>
      </c>
    </row>
    <row r="71" spans="2:8" ht="19.5" customHeight="1">
      <c r="B71" s="7"/>
      <c r="C71" s="7"/>
      <c r="D71" s="7"/>
      <c r="E71" s="15" t="s">
        <v>104</v>
      </c>
      <c r="F71" s="19" t="s">
        <v>105</v>
      </c>
      <c r="G71" s="19"/>
      <c r="H71" s="25">
        <f t="shared" si="3"/>
        <v>0</v>
      </c>
    </row>
    <row r="72" spans="2:8" ht="16.5" customHeight="1">
      <c r="B72" s="7"/>
      <c r="C72" s="7"/>
      <c r="D72" s="8" t="s">
        <v>10</v>
      </c>
      <c r="E72" s="15" t="s">
        <v>11</v>
      </c>
      <c r="F72" s="19">
        <v>100000</v>
      </c>
      <c r="G72" s="19">
        <f>G73</f>
        <v>88681.5</v>
      </c>
      <c r="H72" s="25">
        <f t="shared" si="3"/>
        <v>0.886815</v>
      </c>
    </row>
    <row r="73" spans="2:8" ht="16.5" customHeight="1">
      <c r="B73" s="7"/>
      <c r="C73" s="7"/>
      <c r="D73" s="7"/>
      <c r="E73" s="15" t="s">
        <v>106</v>
      </c>
      <c r="F73" s="19">
        <v>100000</v>
      </c>
      <c r="G73" s="19">
        <v>88681.5</v>
      </c>
      <c r="H73" s="25">
        <f t="shared" si="3"/>
        <v>0.886815</v>
      </c>
    </row>
    <row r="74" spans="2:8" ht="16.5" customHeight="1">
      <c r="B74" s="3" t="s">
        <v>107</v>
      </c>
      <c r="C74" s="3"/>
      <c r="D74" s="3"/>
      <c r="E74" s="13" t="s">
        <v>108</v>
      </c>
      <c r="F74" s="17">
        <f aca="true" t="shared" si="4" ref="F74:G76">F75</f>
        <v>55000</v>
      </c>
      <c r="G74" s="17">
        <f t="shared" si="4"/>
        <v>0</v>
      </c>
      <c r="H74" s="25">
        <f t="shared" si="3"/>
        <v>0</v>
      </c>
    </row>
    <row r="75" spans="2:8" ht="16.5" customHeight="1">
      <c r="B75" s="4"/>
      <c r="C75" s="5" t="s">
        <v>109</v>
      </c>
      <c r="D75" s="6"/>
      <c r="E75" s="14" t="s">
        <v>110</v>
      </c>
      <c r="F75" s="18">
        <f t="shared" si="4"/>
        <v>55000</v>
      </c>
      <c r="G75" s="18">
        <f t="shared" si="4"/>
        <v>0</v>
      </c>
      <c r="H75" s="25">
        <f t="shared" si="3"/>
        <v>0</v>
      </c>
    </row>
    <row r="76" spans="2:8" ht="16.5" customHeight="1">
      <c r="B76" s="7"/>
      <c r="C76" s="7"/>
      <c r="D76" s="8" t="s">
        <v>4</v>
      </c>
      <c r="E76" s="15" t="s">
        <v>5</v>
      </c>
      <c r="F76" s="19">
        <f t="shared" si="4"/>
        <v>55000</v>
      </c>
      <c r="G76" s="19">
        <f t="shared" si="4"/>
        <v>0</v>
      </c>
      <c r="H76" s="25">
        <f t="shared" si="3"/>
        <v>0</v>
      </c>
    </row>
    <row r="77" spans="2:8" ht="16.5" customHeight="1">
      <c r="B77" s="7"/>
      <c r="C77" s="7"/>
      <c r="D77" s="7"/>
      <c r="E77" s="15" t="s">
        <v>111</v>
      </c>
      <c r="F77" s="19">
        <v>55000</v>
      </c>
      <c r="G77" s="19"/>
      <c r="H77" s="25">
        <f t="shared" si="3"/>
        <v>0</v>
      </c>
    </row>
    <row r="78" spans="2:7" ht="5.25" customHeight="1">
      <c r="B78" s="11"/>
      <c r="C78" s="11"/>
      <c r="D78" s="11"/>
      <c r="E78" s="11"/>
      <c r="F78" s="20"/>
      <c r="G78" s="20"/>
    </row>
    <row r="79" spans="3:8" ht="16.5" customHeight="1">
      <c r="C79" s="26"/>
      <c r="D79" s="26"/>
      <c r="E79" s="27" t="s">
        <v>112</v>
      </c>
      <c r="F79" s="21">
        <f>F74+F62+F58+F54+F42+F30+F9+F4</f>
        <v>9271146.1</v>
      </c>
      <c r="G79" s="21">
        <f>G74+G62+G58+G54+G42+G30+G9+G4</f>
        <v>283567.24</v>
      </c>
      <c r="H79" s="25">
        <f>G79/F79</f>
        <v>0.030585996266416296</v>
      </c>
    </row>
    <row r="80" ht="21" customHeight="1"/>
    <row r="81" ht="21" customHeight="1"/>
    <row r="82" ht="11.25" customHeight="1">
      <c r="G82" s="10"/>
    </row>
  </sheetData>
  <sheetProtection/>
  <mergeCells count="1">
    <mergeCell ref="B1:H1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Elżbieta Pluta</cp:lastModifiedBy>
  <cp:lastPrinted>2017-08-08T11:37:03Z</cp:lastPrinted>
  <dcterms:modified xsi:type="dcterms:W3CDTF">2017-08-24T11:22:51Z</dcterms:modified>
  <cp:category/>
  <cp:version/>
  <cp:contentType/>
  <cp:contentStatus/>
</cp:coreProperties>
</file>